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ageorgi3\Downloads\"/>
    </mc:Choice>
  </mc:AlternateContent>
  <xr:revisionPtr revIDLastSave="0" documentId="8_{A19DB1EC-B5C0-491A-A0B1-0E2AD3CF3F91}" xr6:coauthVersionLast="47" xr6:coauthVersionMax="47" xr10:uidLastSave="{00000000-0000-0000-0000-000000000000}"/>
  <bookViews>
    <workbookView xWindow="-120" yWindow="-120" windowWidth="27645" windowHeight="16440" tabRatio="946" xr2:uid="{00000000-000D-0000-FFFF-FFFF00000000}"/>
  </bookViews>
  <sheets>
    <sheet name="Change Log" sheetId="33" r:id="rId1"/>
    <sheet name="Instructions" sheetId="34" r:id="rId2"/>
    <sheet name="SAS Coversheet" sheetId="26" r:id="rId3"/>
    <sheet name="Summary" sheetId="25" r:id="rId4"/>
    <sheet name="Scoring-Instructions" sheetId="30" r:id="rId5"/>
    <sheet name="A Leadership_Management" sheetId="16" r:id="rId6"/>
    <sheet name="B HR-Personnel" sheetId="17" r:id="rId7"/>
    <sheet name="C Program Execution" sheetId="18" r:id="rId8"/>
    <sheet name="D Lean-Continuous Imp-Methods" sheetId="32" r:id="rId9"/>
    <sheet name="E Production-Material Flow" sheetId="20" r:id="rId10"/>
    <sheet name="F Quality" sheetId="21" r:id="rId11"/>
    <sheet name="G Supply Chain-Logistics" sheetId="22" r:id="rId12"/>
    <sheet name="H Purchasing_Procurement" sheetId="23" r:id="rId13"/>
    <sheet name="Settings" sheetId="24" r:id="rId14"/>
  </sheets>
  <definedNames>
    <definedName name="_xlnm.Print_Area" localSheetId="0">'Change Log'!$A$1:$C$5</definedName>
    <definedName name="_xlnm.Print_Area" localSheetId="4">'Scoring-Instructions'!$A$1:$D$34</definedName>
    <definedName name="_xlnm.Print_Titles" localSheetId="5">'A Leadership_Management'!$1:$1</definedName>
    <definedName name="_xlnm.Print_Titles" localSheetId="6">'B HR-Personnel'!$1:$1</definedName>
    <definedName name="_xlnm.Print_Titles" localSheetId="7">'C Program Execution'!$1:$1</definedName>
    <definedName name="_xlnm.Print_Titles" localSheetId="8">'D Lean-Continuous Imp-Methods'!$1:$1</definedName>
    <definedName name="_xlnm.Print_Titles" localSheetId="9">'E Production-Material Flow'!$1:$1</definedName>
    <definedName name="_xlnm.Print_Titles" localSheetId="10">'F Quality'!$1:$1</definedName>
    <definedName name="_xlnm.Print_Titles" localSheetId="11">'G Supply Chain-Logistics'!$1:$1</definedName>
    <definedName name="_xlnm.Print_Titles" localSheetId="12">'H Purchasing_Procurement'!$1:$1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17" l="1"/>
  <c r="B12" i="25" l="1"/>
  <c r="F77" i="21" l="1"/>
  <c r="M14" i="25" s="1"/>
  <c r="F65" i="21"/>
  <c r="F73" i="21"/>
  <c r="F61" i="21"/>
  <c r="F53" i="21"/>
  <c r="F38" i="32"/>
  <c r="G12" i="25" s="1"/>
  <c r="F53" i="32"/>
  <c r="I12" i="25" s="1"/>
  <c r="F46" i="32"/>
  <c r="H12" i="25" s="1"/>
  <c r="F31" i="32"/>
  <c r="F12" i="25" s="1"/>
  <c r="F24" i="32"/>
  <c r="E12" i="25" s="1"/>
  <c r="F18" i="16"/>
  <c r="B9" i="25"/>
  <c r="F9" i="32"/>
  <c r="C12" i="25" s="1"/>
  <c r="F17" i="32"/>
  <c r="D12" i="25" s="1"/>
  <c r="F29" i="23"/>
  <c r="F25" i="23"/>
  <c r="F21" i="23"/>
  <c r="F11" i="23"/>
  <c r="F6" i="23"/>
  <c r="F62" i="22"/>
  <c r="F58" i="22"/>
  <c r="F54" i="22"/>
  <c r="F47" i="22"/>
  <c r="F43" i="22"/>
  <c r="F37" i="22"/>
  <c r="F32" i="22"/>
  <c r="F28" i="22"/>
  <c r="F24" i="22"/>
  <c r="F19" i="22"/>
  <c r="F15" i="22"/>
  <c r="F11" i="22"/>
  <c r="F6" i="22"/>
  <c r="F45" i="21"/>
  <c r="F40" i="21"/>
  <c r="F33" i="21"/>
  <c r="F26" i="21"/>
  <c r="F19" i="21"/>
  <c r="F10" i="21"/>
  <c r="F44" i="20"/>
  <c r="F40" i="20"/>
  <c r="F34" i="20"/>
  <c r="F24" i="20"/>
  <c r="F10" i="20"/>
  <c r="F137" i="18"/>
  <c r="F131" i="18"/>
  <c r="F122" i="18"/>
  <c r="F116" i="18"/>
  <c r="F108" i="18"/>
  <c r="F101" i="18"/>
  <c r="F95" i="18"/>
  <c r="F88" i="18"/>
  <c r="F79" i="18"/>
  <c r="F71" i="18"/>
  <c r="F52" i="18"/>
  <c r="F35" i="18"/>
  <c r="F28" i="18"/>
  <c r="F20" i="18"/>
  <c r="F10" i="18"/>
  <c r="F27" i="17"/>
  <c r="F19" i="17"/>
  <c r="Y12" i="25" l="1"/>
  <c r="Z12" i="25" s="1"/>
  <c r="AA12" i="25"/>
  <c r="F25" i="16"/>
  <c r="F14" i="16"/>
  <c r="F10" i="16"/>
  <c r="I14" i="25" l="1"/>
  <c r="E14" i="25"/>
  <c r="G14" i="25"/>
  <c r="L14" i="25"/>
  <c r="H14" i="25" l="1"/>
  <c r="B16" i="25"/>
  <c r="G13" i="25"/>
  <c r="C9" i="25" l="1"/>
  <c r="F15" i="25" l="1"/>
  <c r="L15" i="25"/>
  <c r="N15" i="25"/>
  <c r="C16" i="25"/>
  <c r="O15" i="25"/>
  <c r="K15" i="25"/>
  <c r="I15" i="25"/>
  <c r="H15" i="25"/>
  <c r="G15" i="25"/>
  <c r="E15" i="25"/>
  <c r="F14" i="25"/>
  <c r="G16" i="25"/>
  <c r="F16" i="25"/>
  <c r="E16" i="25"/>
  <c r="D16" i="25"/>
  <c r="M15" i="25"/>
  <c r="J15" i="25"/>
  <c r="D15" i="25"/>
  <c r="C15" i="25"/>
  <c r="K14" i="25"/>
  <c r="J14" i="25"/>
  <c r="D14" i="25"/>
  <c r="C14" i="25"/>
  <c r="F13" i="25"/>
  <c r="E13" i="25"/>
  <c r="D13" i="25"/>
  <c r="C13" i="25"/>
  <c r="P11" i="25"/>
  <c r="Q11" i="25"/>
  <c r="O11" i="25"/>
  <c r="N11" i="25"/>
  <c r="M11" i="25"/>
  <c r="L11" i="25"/>
  <c r="K11" i="25"/>
  <c r="J11" i="25"/>
  <c r="I11" i="25"/>
  <c r="H11" i="25"/>
  <c r="G11" i="25"/>
  <c r="F11" i="25"/>
  <c r="E11" i="25"/>
  <c r="D11" i="25"/>
  <c r="C11" i="25"/>
  <c r="E10" i="25"/>
  <c r="D10" i="25"/>
  <c r="C10" i="25"/>
  <c r="F9" i="25"/>
  <c r="E9" i="25"/>
  <c r="D9" i="25"/>
  <c r="AA14" i="25" l="1"/>
  <c r="Y14" i="25"/>
  <c r="Z14" i="25" s="1"/>
  <c r="AA16" i="25"/>
  <c r="Y16" i="25"/>
  <c r="Z16" i="25" s="1"/>
  <c r="AA13" i="25"/>
  <c r="Y13" i="25"/>
  <c r="Z13" i="25" s="1"/>
  <c r="AA11" i="25"/>
  <c r="Y11" i="25"/>
  <c r="Z11" i="25" s="1"/>
  <c r="AA15" i="25"/>
  <c r="Y15" i="25"/>
  <c r="Z15" i="25" s="1"/>
  <c r="Y10" i="25"/>
  <c r="Z10" i="25" s="1"/>
  <c r="AA10" i="25"/>
  <c r="Y9" i="25"/>
  <c r="Z9" i="25" s="1"/>
  <c r="AA9" i="25"/>
  <c r="X17" i="25"/>
  <c r="AB11" i="25"/>
  <c r="AB16" i="25"/>
  <c r="AB9" i="25"/>
  <c r="AB10" i="25"/>
  <c r="AB13" i="25"/>
  <c r="AB14" i="25"/>
  <c r="AB15" i="25"/>
  <c r="AB12" i="25"/>
  <c r="X10" i="25"/>
  <c r="X15" i="25"/>
  <c r="X14" i="25"/>
  <c r="X13" i="25"/>
  <c r="X12" i="25"/>
  <c r="X9" i="25"/>
  <c r="X16" i="25"/>
  <c r="X11" i="25"/>
  <c r="V10" i="25"/>
  <c r="V9" i="25"/>
  <c r="B15" i="25"/>
  <c r="B14" i="25"/>
  <c r="B13" i="25"/>
  <c r="B11" i="25"/>
  <c r="B10" i="25"/>
  <c r="Z17" i="25" l="1"/>
  <c r="AB17" i="25"/>
  <c r="Y17" i="25"/>
  <c r="V12" i="25"/>
  <c r="V16" i="25" l="1"/>
  <c r="V15" i="25"/>
  <c r="V14" i="25"/>
  <c r="V13" i="25"/>
  <c r="V11" i="25" l="1"/>
  <c r="AA17" i="25" s="1"/>
  <c r="H4" i="25"/>
  <c r="F61" i="26" s="1"/>
  <c r="C4" i="25" l="1"/>
  <c r="B61" i="26" s="1"/>
  <c r="B63"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Robert O Jones</author>
  </authors>
  <commentList>
    <comment ref="A6" authorId="0" shapeId="0" xr:uid="{00000000-0006-0000-0000-000001000000}">
      <text>
        <r>
          <rPr>
            <b/>
            <sz val="9"/>
            <color indexed="81"/>
            <rFont val="Tahoma"/>
            <family val="2"/>
          </rPr>
          <t>Document revisions to format and content.</t>
        </r>
        <r>
          <rPr>
            <sz val="9"/>
            <color indexed="81"/>
            <rFont val="Tahoma"/>
            <family val="2"/>
          </rPr>
          <t xml:space="preserve">
</t>
        </r>
      </text>
    </comment>
    <comment ref="A12" authorId="0" shapeId="0" xr:uid="{00000000-0006-0000-0000-000002000000}">
      <text>
        <r>
          <rPr>
            <b/>
            <sz val="9"/>
            <color indexed="81"/>
            <rFont val="Tahoma"/>
            <family val="2"/>
          </rPr>
          <t>Document revisions to information / data contained within the released form.</t>
        </r>
        <r>
          <rPr>
            <sz val="9"/>
            <color indexed="81"/>
            <rFont val="Tahoma"/>
            <family val="2"/>
          </rPr>
          <t xml:space="preserve">
</t>
        </r>
      </text>
    </comment>
  </commentList>
</comments>
</file>

<file path=xl/sharedStrings.xml><?xml version="1.0" encoding="utf-8"?>
<sst xmlns="http://schemas.openxmlformats.org/spreadsheetml/2006/main" count="1044" uniqueCount="562">
  <si>
    <t>Supplier Assessment Workbook</t>
  </si>
  <si>
    <t>Form</t>
  </si>
  <si>
    <t>Change History (Document Structure)</t>
  </si>
  <si>
    <t>Revision</t>
  </si>
  <si>
    <t>Release Date</t>
  </si>
  <si>
    <t>Change Description</t>
  </si>
  <si>
    <t>1.1</t>
  </si>
  <si>
    <t>Change History (Document Content)</t>
  </si>
  <si>
    <t>·</t>
  </si>
  <si>
    <t>The  SAS Coversheet has to be completed by the auditor</t>
  </si>
  <si>
    <t>Cell</t>
  </si>
  <si>
    <t>Input</t>
  </si>
  <si>
    <t>B6</t>
  </si>
  <si>
    <t>Execution date of audit</t>
  </si>
  <si>
    <t>B7</t>
  </si>
  <si>
    <t>Complete name of supplier location audited</t>
  </si>
  <si>
    <t>B8</t>
  </si>
  <si>
    <t>Adient supplier number (SAP) of audited location according Adient approved supplier list</t>
  </si>
  <si>
    <t>H8</t>
  </si>
  <si>
    <t>Adient supplier number (SAP) of parent location according Adient approved supplier list</t>
  </si>
  <si>
    <t>B9-B11</t>
  </si>
  <si>
    <t>Supplier adress to be audited</t>
  </si>
  <si>
    <t>C13</t>
  </si>
  <si>
    <t>Mark with 'X' if location is certified according ISO 9001</t>
  </si>
  <si>
    <t>F13</t>
  </si>
  <si>
    <t>Note expiration date of certification according ISO 9001</t>
  </si>
  <si>
    <t>I13</t>
  </si>
  <si>
    <t>Mark with 'X' if copy of  ISO 9001 has been provided</t>
  </si>
  <si>
    <t>C14</t>
  </si>
  <si>
    <t>F14</t>
  </si>
  <si>
    <t>I14</t>
  </si>
  <si>
    <t>C15</t>
  </si>
  <si>
    <t>Mark with 'X' if location is certified according ISO TS 14001</t>
  </si>
  <si>
    <t>F15</t>
  </si>
  <si>
    <t>Note expiration date of certification according ISO TS 14001</t>
  </si>
  <si>
    <t>I15</t>
  </si>
  <si>
    <t>Mark with 'X' if copy of  ISO TS 14001 has been provided</t>
  </si>
  <si>
    <t>C16</t>
  </si>
  <si>
    <t>Mark with 'X' if location is certified according BASC</t>
  </si>
  <si>
    <t>F16</t>
  </si>
  <si>
    <t>Note expiration date of certification according BASC</t>
  </si>
  <si>
    <t>I16</t>
  </si>
  <si>
    <t>Mark with 'X' if copy of BASC has been provided</t>
  </si>
  <si>
    <t>C17</t>
  </si>
  <si>
    <t>Mark with 'X' if location is certified according C/TPAT</t>
  </si>
  <si>
    <t>F17</t>
  </si>
  <si>
    <t>Note expiration date of certification according C/TPAT</t>
  </si>
  <si>
    <t>I17</t>
  </si>
  <si>
    <t>Mark with 'X' if copy of C/TPAT has been provided</t>
  </si>
  <si>
    <t>B18-B20</t>
  </si>
  <si>
    <t>Type name of other certification if location is certified according other standard</t>
  </si>
  <si>
    <t>C18-C20</t>
  </si>
  <si>
    <t>Mark with 'X' if location is certified according other standard</t>
  </si>
  <si>
    <t>F18-F20</t>
  </si>
  <si>
    <t>Note expiration date of certification according other standard</t>
  </si>
  <si>
    <t>I18-I20</t>
  </si>
  <si>
    <t>Mark with 'X' if copy of other standard has been provided</t>
  </si>
  <si>
    <t>B24-B29</t>
  </si>
  <si>
    <t>B32</t>
  </si>
  <si>
    <t>Document name of auditor</t>
  </si>
  <si>
    <t>E32</t>
  </si>
  <si>
    <t>Document tel number of auditor</t>
  </si>
  <si>
    <t>G32</t>
  </si>
  <si>
    <t>Document e-mail adress of auditor</t>
  </si>
  <si>
    <t>B33-B39</t>
  </si>
  <si>
    <t>Document name of other participants at audit</t>
  </si>
  <si>
    <t>E33-E39</t>
  </si>
  <si>
    <t>Document tel number of other participants at audit</t>
  </si>
  <si>
    <t>G33-G39</t>
  </si>
  <si>
    <t>Document e-mail adress of other participants at audit</t>
  </si>
  <si>
    <t>B46</t>
  </si>
  <si>
    <t>List summary of audit (Red, yellow issues, blue results)</t>
  </si>
  <si>
    <t>Audit sheets A-H to be filled by auditor during audit</t>
  </si>
  <si>
    <t>column D 'Reference'</t>
  </si>
  <si>
    <t>List all documents, records as refernce for specific audit finding</t>
  </si>
  <si>
    <t>column E 'Auditor Comments'</t>
  </si>
  <si>
    <t>Note your comments dedicated to criteria according Expectations in column C</t>
  </si>
  <si>
    <t>column F 'Score'</t>
  </si>
  <si>
    <t>select rating for specific criteria according 'Scoring-Instructions'</t>
  </si>
  <si>
    <t>Supplier Assessment Survey (SAS)</t>
  </si>
  <si>
    <t>SAS Date:</t>
  </si>
  <si>
    <t>Supplier Name:</t>
  </si>
  <si>
    <t>Supplier Code:</t>
  </si>
  <si>
    <t>Supplier code of parent location, if applicable:</t>
  </si>
  <si>
    <t>Supplier Address:</t>
  </si>
  <si>
    <t>ISO 9001 certification</t>
  </si>
  <si>
    <t>Expiration Date:</t>
  </si>
  <si>
    <t>Copy</t>
  </si>
  <si>
    <t>IATF 16949 certification</t>
  </si>
  <si>
    <t>ISO 14001 certification</t>
  </si>
  <si>
    <t>BASC certification</t>
  </si>
  <si>
    <t>C/TPAT certification</t>
  </si>
  <si>
    <t>Other certifications:</t>
  </si>
  <si>
    <t>Name</t>
  </si>
  <si>
    <t>Phone</t>
  </si>
  <si>
    <t>E-mail</t>
  </si>
  <si>
    <t>Lead Auditor:</t>
  </si>
  <si>
    <t>Participants:</t>
  </si>
  <si>
    <t>Summary of Audit</t>
  </si>
  <si>
    <t>Overall result</t>
  </si>
  <si>
    <t>Score</t>
  </si>
  <si>
    <t>Supplier Assessment Survey Scoring Summary</t>
  </si>
  <si>
    <t>Overall Result</t>
  </si>
  <si>
    <t>Acceptable</t>
  </si>
  <si>
    <t>-</t>
  </si>
  <si>
    <t>no 'red' elements and percentage greater or equal to 85%</t>
  </si>
  <si>
    <t>Conditionally Acceptable</t>
  </si>
  <si>
    <t>no 'red' elements and percentage greater or equal to 66.6%</t>
  </si>
  <si>
    <t>Not Acceptable</t>
  </si>
  <si>
    <t>any 'red' element or percentage less than 66.6%</t>
  </si>
  <si>
    <t>Chapter</t>
  </si>
  <si>
    <t>Min</t>
  </si>
  <si>
    <t>Average %</t>
  </si>
  <si>
    <t># R</t>
  </si>
  <si>
    <t># Y</t>
  </si>
  <si>
    <t># G</t>
  </si>
  <si>
    <t>N/A</t>
  </si>
  <si>
    <t>SAS EVALUATION SCORING CRITERIA</t>
  </si>
  <si>
    <t>CRITERIA</t>
  </si>
  <si>
    <t>Rating</t>
  </si>
  <si>
    <t xml:space="preserve">Supplier is not familiar with the requirements of the core competency, or the controls for this competency would have negative impact on Adient </t>
  </si>
  <si>
    <t>Supplier is knowledgeable of the requirements, and has basic skill in the use and implementation. The level of current use of technology needs to be increased to comply to the expectations of Adient
An action plan is needed or in place to reconcile the issues needed for compliance</t>
  </si>
  <si>
    <t xml:space="preserve">Supplier is knowledgeable of the requirements, and skilled in the use and implementation of the core competency.  </t>
  </si>
  <si>
    <t xml:space="preserve">Supplier is exceeding the requirements, and demonstrates best-in-class competency.  </t>
  </si>
  <si>
    <r>
      <t xml:space="preserve">Only if the item is not applicable  enter N/A in the check box. This will re-set the parameters for the audit score and will not effect the result. 
</t>
    </r>
    <r>
      <rPr>
        <b/>
        <sz val="10"/>
        <rFont val="Arial"/>
        <family val="2"/>
      </rPr>
      <t xml:space="preserve">Please note.  </t>
    </r>
    <r>
      <rPr>
        <sz val="10"/>
        <rFont val="Arial"/>
        <family val="2"/>
      </rPr>
      <t>Use N/A or n/a, only - no other characters</t>
    </r>
  </si>
  <si>
    <t>INSTRUCTIONS</t>
  </si>
  <si>
    <r>
      <t xml:space="preserve">Section A,B,C,D,E,F,G,H contain criteria which have to be individually assessed and rated by choosing the score from the scroll-down field in the column </t>
    </r>
    <r>
      <rPr>
        <b/>
        <sz val="10"/>
        <color theme="1"/>
        <rFont val="Arial"/>
        <family val="2"/>
      </rPr>
      <t>'Score'</t>
    </r>
  </si>
  <si>
    <r>
      <t xml:space="preserve">Section D and I contain criteria where the applicable score has to be identified and entered into the field next to </t>
    </r>
    <r>
      <rPr>
        <b/>
        <sz val="10"/>
        <rFont val="Arial"/>
        <family val="2"/>
      </rPr>
      <t>'select'</t>
    </r>
    <r>
      <rPr>
        <sz val="10"/>
        <rFont val="Arial"/>
        <family val="2"/>
      </rPr>
      <t xml:space="preserve"> by choosing from the scroll-down field</t>
    </r>
  </si>
  <si>
    <t>It should be avoided to assess "N/A", Only elements where all criteria are not applicable will not be considered in the calculation and final result.</t>
  </si>
  <si>
    <t>A Leadership/Management</t>
  </si>
  <si>
    <t>Input cells</t>
  </si>
  <si>
    <t>A1 Strategic Plan</t>
  </si>
  <si>
    <t>#</t>
  </si>
  <si>
    <t>Element</t>
  </si>
  <si>
    <t>Expectations</t>
  </si>
  <si>
    <t>Reference</t>
  </si>
  <si>
    <t>Auditors Comments</t>
  </si>
  <si>
    <t>A1.1</t>
  </si>
  <si>
    <r>
      <t xml:space="preserve">Has a strategic plan been developed?
</t>
    </r>
    <r>
      <rPr>
        <sz val="10"/>
        <color rgb="FFFF0000"/>
        <rFont val="Arial"/>
        <family val="2"/>
      </rPr>
      <t xml:space="preserve">
</t>
    </r>
  </si>
  <si>
    <t>The plan identifies comprehensive market analysis for each product group, i.e. market growth, profitability forecasts.</t>
  </si>
  <si>
    <t>The plan identifies and establishes capital expenditure and R&amp;D plans.</t>
  </si>
  <si>
    <t>The plan identifies competitive environment, regional developments, core customers, technological developments</t>
  </si>
  <si>
    <t>The plan identifies regional and global expectations and expansion.</t>
  </si>
  <si>
    <t>The plan has specific goals and metrics to monitor success.</t>
  </si>
  <si>
    <t>The plan identifies a vision of where the company wants to be in 5  years.</t>
  </si>
  <si>
    <t>Average Element Rating</t>
  </si>
  <si>
    <t>A2 Operational Plan</t>
  </si>
  <si>
    <t>A2.1</t>
  </si>
  <si>
    <t>Is a system in place that support customer-defined metrics?</t>
  </si>
  <si>
    <t>A system exists that displays and/or reports on easily understood objectives and priorities, visible to all managers and employees. It is ensured that all employees are empowered to effectively support the objectives of the operational plan.</t>
  </si>
  <si>
    <t>A2.2</t>
  </si>
  <si>
    <t>Are there regular metrics reviews that link to goals as defined in the strategic plan?</t>
  </si>
  <si>
    <t xml:space="preserve">A schedule exists for regular management reviews of key metrics, and documents corrective actions accordingly. A link to the specific strategic goal is indicated. </t>
  </si>
  <si>
    <t>A3  Innovation</t>
  </si>
  <si>
    <t>A3.1</t>
  </si>
  <si>
    <t>Is a process in place to develop and implement product innovation?</t>
  </si>
  <si>
    <t>New R&amp;D or products (technology presentations, trade shows, joint product development, customer VA/VE activities, etc.) are communicated to the customer.
There is successful implementation, at the customer, of products developed via the R&amp;D or NPD (New Product Development) process.</t>
  </si>
  <si>
    <t>Patent are applied and/or awards protecting the proprietary knowledge and intellectual property.</t>
  </si>
  <si>
    <t>Benchmarking data are collected and used  in the R&amp;D or NPD process. Advantage of understanding the capabilities and technologies (automotive and non-automotive) is taken of their extended enterprise for R&amp;D or NPD.</t>
  </si>
  <si>
    <t>A dedicated organization, budget and staff exists to support R&amp;D or NPD activities. An established R&amp;D or NPD process is in place.</t>
  </si>
  <si>
    <t>B Human Resources/Personnel</t>
  </si>
  <si>
    <t>B1 Staff Resource Plan</t>
  </si>
  <si>
    <t>B1.1</t>
  </si>
  <si>
    <t>Does a staff resource plan exist?</t>
  </si>
  <si>
    <t>Overtime is not used as a long-term solution for staffing requirements.</t>
  </si>
  <si>
    <t xml:space="preserve">A process exists for establishing resource requirements (facilities, technical staffing, operational staffing, etc.) due to increasing (new programs, mergers, acquisitions, etc.) or decreasing organizational sales or market share. </t>
  </si>
  <si>
    <t>There is a procedure for acquiring additional resources (new facilities, staff, etc.) when needed and there is upper management support when resource needs are justified.</t>
  </si>
  <si>
    <t>Employee succession plans exist for all key personnel.</t>
  </si>
  <si>
    <t>Benefit and compensation analysis/studies are completed and used to support recruiting and retention activities.</t>
  </si>
  <si>
    <t>B2 Training and Development Plans</t>
  </si>
  <si>
    <t>B2.1</t>
  </si>
  <si>
    <t>Has an effective training and development system been established?</t>
  </si>
  <si>
    <t>Each employee understands the expectations of their position (job description, training matrix and plans, skills, knowledge, competencies, attitude, company values).</t>
  </si>
  <si>
    <t xml:space="preserve">A training plan and budget exists for each employee.  Training plan focus is first on capability gaps identified from the training matrix.  Second focus is employee development above and beyond those skills required for their current responsibilities.    </t>
  </si>
  <si>
    <t>An active Leadership and Mentoring training program/policy/practice is in place.</t>
  </si>
  <si>
    <t xml:space="preserve">Effectiveness of the training is measured via an employee skill gap analysis audit prior to, and after the training. </t>
  </si>
  <si>
    <t xml:space="preserve">Successful completion of the training is identified (date) on the employees training matrix. </t>
  </si>
  <si>
    <t xml:space="preserve"> Employee evaluations are based on performance to expectations and the "supplier" way of doing business (training plan and opportunities, job metrics, evaluation system, etc.).</t>
  </si>
  <si>
    <t>The  organization fosters employee satisfaction and commitment to organizational goals by building and supporting open communication, trust, teamwork, leadership, mentoring, and personal improvement.</t>
  </si>
  <si>
    <t>B2.2</t>
  </si>
  <si>
    <t>Does a training matrix exist listing all levels of personnel and their core competencies?</t>
  </si>
  <si>
    <t xml:space="preserve">Job descriptions and/or work instructions exist for each position, and the job description and/or work instruction identifies the responsibilities and core competencies for that position.  </t>
  </si>
  <si>
    <t>The training matrix Identifies the job description and/or work instructions.</t>
  </si>
  <si>
    <t>The training matrix lists the individuals covered by the job description and/or work instructions.</t>
  </si>
  <si>
    <t>The training matrix contains the core competencies for the job description/work instruction</t>
  </si>
  <si>
    <t>The training matrix contains ranking/rating of employee capabilities relative to the responsibilities and competencies required for the job description and/or work instructions.</t>
  </si>
  <si>
    <t>C Program Execution</t>
  </si>
  <si>
    <t>C1 Program Management System</t>
  </si>
  <si>
    <t>C1.1</t>
  </si>
  <si>
    <t>Is a defined program management system in place?</t>
  </si>
  <si>
    <t>Dedicated program management personnel are in place and have been trained</t>
  </si>
  <si>
    <t>Program management personnel is co-located with the customer or in close proximity to customer launch teams for ease of regular interaction.</t>
  </si>
  <si>
    <t>A method of identifying and tracking key program deliverables is established, including internal milestones.</t>
  </si>
  <si>
    <t>The supplier has a method of tracking costs to ensure that programs are within budgets.</t>
  </si>
  <si>
    <t>The supplier has a communication plan (design/phase exit reviews, issues list, etc.) that keeps the external customer and internal company executives updated on any program issues or concerns.</t>
  </si>
  <si>
    <t>The supplier has an internal new product development process or system (similar to Adient PLUS system).</t>
  </si>
  <si>
    <t>C2 Advanced Product Quality Planning</t>
  </si>
  <si>
    <t>C2.1</t>
  </si>
  <si>
    <t>Is a process to manage Advanced Product Quality Planning (APQP) in place?</t>
  </si>
  <si>
    <t>A cross-functional team is defined at the beginning of the program.</t>
  </si>
  <si>
    <t>A program manager or person with clear overall program responsibility is defined.</t>
  </si>
  <si>
    <t>A feasibility study is executed per DFM guideline, documented and resubmitted to the customer prior to the purchase order.</t>
  </si>
  <si>
    <t>The process considers milestones for facilities, tools, gauges, all deliverables of PPAP, staffing, testing,....</t>
  </si>
  <si>
    <t>A timeline exists, clearly showing key milestones, build events and MRD (material required date).</t>
  </si>
  <si>
    <t>A program issues list exists and is up to date.</t>
  </si>
  <si>
    <t>Regular scheduled reviews are conducted with the supplier's program team.</t>
  </si>
  <si>
    <t>C2.2</t>
  </si>
  <si>
    <t>Is a process to manage Process Sign Off in place?</t>
  </si>
  <si>
    <t>The Overall Equipment Efficiency is measured at PSO (OEE - measured production output is measured against the financial planning volume / capacity planning volume)</t>
  </si>
  <si>
    <r>
      <t>The duration of the process sign-off (PSO) is in line with VDA/</t>
    </r>
    <r>
      <rPr>
        <sz val="10"/>
        <color rgb="FFFF0000"/>
        <rFont val="Arial"/>
        <family val="2"/>
      </rPr>
      <t xml:space="preserve">IATF TS16949 </t>
    </r>
    <r>
      <rPr>
        <sz val="10"/>
        <rFont val="Arial"/>
        <family val="2"/>
      </rPr>
      <t>requirements or as agreed with customer.</t>
    </r>
  </si>
  <si>
    <t>Internal process sign-offs are conducted prior to customer-monitored event.</t>
  </si>
  <si>
    <t>Free capacity on test  equipment is available or an emergency plan is in place for external services.</t>
  </si>
  <si>
    <t>The process sign-off checks operator training status.</t>
  </si>
  <si>
    <t>C2.3</t>
  </si>
  <si>
    <t>Is a Manufacturing Process Flow diagram developed and is it maintained?</t>
  </si>
  <si>
    <t>Process steps are logically numbered and linked to the FMEA/Control Plan.</t>
  </si>
  <si>
    <t>The process flow diagram covers the whole production process, including incoming and outgoing goods.</t>
  </si>
  <si>
    <t>The process flow chart illustrates the sequence of production operations including: inspection, transportation, storage, subcontracted services, and alternate paths (rework, repair &amp; backup).</t>
  </si>
  <si>
    <t>All operations affecting special characteristics are appropriately identified on the process flow chart.</t>
  </si>
  <si>
    <t>C2.4</t>
  </si>
  <si>
    <t>Is a Process Failure Mode and Effects Analysis (PFMEA) understood and in use?</t>
  </si>
  <si>
    <t>Customer rejects or internal incidents have been reviewed and risk priority numbers (RPN's) have been adjusted accordingly.</t>
  </si>
  <si>
    <t>A cross-functional team responsible for manufacturing has developed the Process FMEA.</t>
  </si>
  <si>
    <t>Lessons learned from campaigns, recalls, user plants concerns, similar process FMEAs, things gone wrong and warranty data are addressed during current part process FMEA development.</t>
  </si>
  <si>
    <t>All operations from the process flow chart are identified and listed sequentially on the process FMEA.</t>
  </si>
  <si>
    <t>Failure modes are described in physical, technical and measurable terms.</t>
  </si>
  <si>
    <t>The effects of failures address the impact on each part, next higher assembly, system, vehicle, customer wants, government regulations and operator safety.</t>
  </si>
  <si>
    <t>Potential causes and/or mechanisms of failure are identified for all failure modes.</t>
  </si>
  <si>
    <t>Causes are described in terms of something that can be corrected or controlled.</t>
  </si>
  <si>
    <t>Causes consider people, material methods, measurement systems and environment.</t>
  </si>
  <si>
    <t>Corrective actions, responsibilities and completion dates are assigned to high-severity failure modes and high-risk priority numbers.</t>
  </si>
  <si>
    <t>Mistake proofing is used in addressing corrective actions.</t>
  </si>
  <si>
    <t>Risk priority numbers are revised to reflect verified corrective actions.</t>
  </si>
  <si>
    <t>It is ensured that severity numbers cannot change unless a design action reduces the effect of the failure mode and the design FMEA has been revised to incorporate the design action.</t>
  </si>
  <si>
    <t>The process FMEA identifies potential special characteristics.</t>
  </si>
  <si>
    <t>C2.5</t>
  </si>
  <si>
    <t>Is a Control Plan used and maintained?</t>
  </si>
  <si>
    <t>A cross-functional team responsible for manufacturing has developed the production control plan.</t>
  </si>
  <si>
    <t>Special characteristics from the drawing, process and design FMEAs, the customer and other sources are clearly identified on the production control plan.</t>
  </si>
  <si>
    <t>Inspection plans are defined for all material and engineering specifications.</t>
  </si>
  <si>
    <t>Flow chart operations and their desired product and process characteristic specifications are listed on the production control plan.</t>
  </si>
  <si>
    <t>Data are developed to show the direct relationship between special characteristics and their controlling process parameters.</t>
  </si>
  <si>
    <t>Gauges and test equipment to be used during production are identified on the production control plan</t>
  </si>
  <si>
    <t>Evidence is available to show that gages and test equipment identified on the production control plan are accurate, discriminating, repeatable and reproducible.</t>
  </si>
  <si>
    <t>The customer is given the opportunity to approve the production control plan.</t>
  </si>
  <si>
    <t>Documented measurement procedures, techniques and datums are referenced on the production control plan</t>
  </si>
  <si>
    <t>Reaction plans specify the containment and corrective actions necessary to avoid producing non-conforming products or operating out of control.</t>
  </si>
  <si>
    <t>Control methods address the requirement to produce product characteristics within specification</t>
  </si>
  <si>
    <t>Current controls listed in the process FMEA are consistent with those listed on the production control plan.</t>
  </si>
  <si>
    <t>Reaction plans are written so the operator can understand and implement them.</t>
  </si>
  <si>
    <t>Statistical control methods are documented on the production control plan.</t>
  </si>
  <si>
    <t>Control methods and reaction plans are updated to address any issues and lessons learned during the production trial run, including countermeasures for known capability problems.</t>
  </si>
  <si>
    <t>Appropriate sample sizes and frequencies are documented on the production control plan.</t>
  </si>
  <si>
    <t>C2.6</t>
  </si>
  <si>
    <t>Is a Production Part Approval Process (PPAP) in place?</t>
  </si>
  <si>
    <t>All products in serial production have customer signed-off Part Submission Warrants (PSW) in place. In cases where interim approval is required, customer deviation authorization has been approved and is in place.</t>
  </si>
  <si>
    <t>All tool moves, retooling, process, product changes are issued to the customer prior to execution and permission to change has been requested. PPAP's are updated and approved by customer.</t>
  </si>
  <si>
    <t>The PSW references customer part numbers.</t>
  </si>
  <si>
    <t>A change notification process is in place to provide notification of any change prior to implementation.</t>
  </si>
  <si>
    <t>PPAP packages are complete (all documents acc. to AIAG PPAP Level 3, VDA 4, or as per customer requirement ). Files are stored as a complete package.</t>
  </si>
  <si>
    <t>C2.7</t>
  </si>
  <si>
    <t>Are statistical methods used?</t>
  </si>
  <si>
    <t>A capability study (AIAG SPC, VDA) exists for each CC/SC identified on drawing/FMEA (except raw material).</t>
  </si>
  <si>
    <t>A process analysis is executed prior to use of statistical control in order to confirm that the selected characteristics can be controlled by statistical method.</t>
  </si>
  <si>
    <t>The capability study shows capability of min. 1.67. Corrective actions are documented.</t>
  </si>
  <si>
    <t>Capability studies are individually conducted by cavity, assembly jig, machine, process.</t>
  </si>
  <si>
    <t>Measurement systems analysis (ref AIAG MSA, VDA) exists for all variable/attribute measurements.</t>
  </si>
  <si>
    <t>Measurement system shows adequate discrimination (target &lt; 10%), if conditionally accepted, the reason for decision is documented.</t>
  </si>
  <si>
    <t>C2.8</t>
  </si>
  <si>
    <t>Is a launch containment plan defined to contain potential launch risks?</t>
  </si>
  <si>
    <t>A responsible person is defined to maintain the launch containment plan.</t>
  </si>
  <si>
    <t>The launch containment plan is maintained as a preventive tool to manage possible risks during launch.</t>
  </si>
  <si>
    <t>The launch containment plan includes non-serial actions as additional quality checks, technical support, emergency plans,.....</t>
  </si>
  <si>
    <t>The launch containment plan is proactively communicated to the customer.</t>
  </si>
  <si>
    <t>C3  Product Data Management Systems</t>
  </si>
  <si>
    <t>C3.1</t>
  </si>
  <si>
    <t>Is a system established to manage all product data and control documentation (i.e. drawings, FMEA, etc.)?</t>
  </si>
  <si>
    <t>Change control exists for engineering documentation (i.e. CAD/Engineering Data, Drawings, DFMEAs, Specifications, Test Plans, etc.)</t>
  </si>
  <si>
    <t>Change control exists for production equipment/process documentation , i.e. gauges, fixtures, tools, work instructions, set-up sheets,...</t>
  </si>
  <si>
    <t>Change control exists for quality documentation (i.e. Control Plans, Procedures, Inspection Instructions, etc.)</t>
  </si>
  <si>
    <t>C3.2</t>
  </si>
  <si>
    <t>Are design changes coordinated in regard to tools, part submission, inventory management, sample runs, etc., using appropriate electronic tools?</t>
  </si>
  <si>
    <t>The control plan does not conflict with the drawing / engineering documents for any particular part(s). A formal customer deviation is in place wherever there is a discrepancy between the part being shipped and the drawing and/or other applicable specifications.</t>
  </si>
  <si>
    <t>The proper engineering change level is shipped and reflected on the label for any particular part(s).</t>
  </si>
  <si>
    <t>The latest authorized drawing and/or any other engineering specifications are on site at the supplier.</t>
  </si>
  <si>
    <t xml:space="preserve">Evidence exists for the ability to coordinate the following with the customers and suppliers, when initiated by an Engineering Change (whether a running change or with obsolescence):  tooling modifications, process changes, stock build, sample run, and timely part submission.  </t>
  </si>
  <si>
    <t>C4  Prototyping</t>
  </si>
  <si>
    <t>C4.1</t>
  </si>
  <si>
    <t>Does the supplier have a process to develop prototypes?</t>
  </si>
  <si>
    <t>A procedure/process is in place to manage and control prototypes (Patent protection, confidential labels, security, etc.).</t>
  </si>
  <si>
    <t>It is ensured that all revision levels and references are properly documented on parts and control records. All data need to be available for customer reviews.</t>
  </si>
  <si>
    <t>Parts are labeled with reference to customer requirements</t>
  </si>
  <si>
    <t>Internal or external capability is in place to create rapid prototypes.</t>
  </si>
  <si>
    <t>C5  Understanding of properties of Adient products</t>
  </si>
  <si>
    <t>C5.1</t>
  </si>
  <si>
    <t>Does the supplier understand applicable industry standards, including but not limited to:
UL, HVAC, AIAG Standards, Control standards, and specifications,. and incorporate this information into the product design?</t>
  </si>
  <si>
    <t>The industry standards or specifications are utilized in the new product development process to verify and validate conformity to customer requirements</t>
  </si>
  <si>
    <t>The correlation/importance of the industry standards or specifications to the requirements (environmental, safety, service, warranty, life expectancy, packaging, legal, GD&amp;T, etc.) of the customer and/or consumers end product  is understood.</t>
  </si>
  <si>
    <t>Access to typical automotive or governmental standards, specifications, or guidelines is available.</t>
  </si>
  <si>
    <t>C5.2</t>
  </si>
  <si>
    <t>Are  materials and product testing capabilities available to ensure ongoing conformity with material, legal, and performance specifications?</t>
  </si>
  <si>
    <t>A process to track, perform, and document ongoing conforming product testing is in place.</t>
  </si>
  <si>
    <r>
      <t>Testing facilities are onsite or offsite (</t>
    </r>
    <r>
      <rPr>
        <b/>
        <sz val="10"/>
        <rFont val="Arial"/>
        <family val="2"/>
      </rPr>
      <t>onsite rating 3; offsite rating 2</t>
    </r>
    <r>
      <rPr>
        <sz val="10"/>
        <rFont val="Arial"/>
        <family val="2"/>
      </rPr>
      <t>)</t>
    </r>
  </si>
  <si>
    <t>Test documentation including setups, methods, data, and final verification or validation results to requirements is available.</t>
  </si>
  <si>
    <t>An procedure is established for all testing activities, including outsourced testing.  All outsourced testing to be completed by qualified A2LA (American Association for Laboratory Accreditation) or ISO/IEC 17025 labs.</t>
  </si>
  <si>
    <t>A dedicated organization and staff to support testing activities are in place.</t>
  </si>
  <si>
    <t>A test budget is established.</t>
  </si>
  <si>
    <t>C5.3</t>
  </si>
  <si>
    <t xml:space="preserve">Are all aspects of GD&amp;T understood and in use, and can be demonstrated on current products?
</t>
  </si>
  <si>
    <t>GD&amp;T training records for engineers are available. The trainings are up to date with the latest revision of standard.</t>
  </si>
  <si>
    <t>Existing feasibility commitments show confirmation of drawing/specifications/tolerances.</t>
  </si>
  <si>
    <t>Where process capability indices are required, the current records show stable and capable processes.</t>
  </si>
  <si>
    <t>D Lean/Continuous Improvement</t>
  </si>
  <si>
    <t>D1 Problem Solving</t>
  </si>
  <si>
    <t>D1.1</t>
  </si>
  <si>
    <t>Is a problem-solving methodology in place?</t>
  </si>
  <si>
    <t>A problem-solving process (Kepner Tregoe, 5 Why/ Ishikawa/ Is-is not analysis, 8D) is defined.</t>
  </si>
  <si>
    <t>A cross-functional team and an issue champion are identified.</t>
  </si>
  <si>
    <t>Root causes are properly defined with focus on process and system.</t>
  </si>
  <si>
    <t>Problem solving documents are reviewed and signed off by management.</t>
  </si>
  <si>
    <t>Quality roadmaps are in place for systemic issues.</t>
  </si>
  <si>
    <t>D2 Lean Manufacturing Systems</t>
  </si>
  <si>
    <t>Criteria level</t>
  </si>
  <si>
    <t>Preset</t>
  </si>
  <si>
    <t>D2.1</t>
  </si>
  <si>
    <t>Are quick changeover practices being utilized and measured?</t>
  </si>
  <si>
    <t xml:space="preserve">New set-up procedures have been standardized, documented and posted; all employees affected have been retrained; Production Planning is using the reduced change-over times in planning. </t>
  </si>
  <si>
    <t>Set-up activities have been recorded to allow for detailed analysis.  Set-up time (internal and external) is tracked visibly in the area where the set-up is performed.</t>
  </si>
  <si>
    <t xml:space="preserve">Management understands and accepts set-up as an important technique in implementing lean systems; teams to analyze changeover have received formal set-up reduction training.  </t>
  </si>
  <si>
    <t>Changeovers are scheduled and the employees concerned have the schedule.</t>
  </si>
  <si>
    <t>Select:</t>
  </si>
  <si>
    <t>D2.2</t>
  </si>
  <si>
    <t xml:space="preserve">Are the principles of 5S evident in the manufacturing facility? 
5 S:
seiri - Sorting
seiton - Straightening or Setting in Order
seiso - Sweeping or Cleanliness (Systematic Cleaning)
seiketsu - Standardizing
shitsuke - Sustaining the discipline
</t>
  </si>
  <si>
    <t xml:space="preserve">The plant has reached the fifth 'S' - Systematize.  A '5S' committee regularly rates each area against best 5S practices.  The employees drive the 5S process and recognition is given to the winners.  </t>
  </si>
  <si>
    <t xml:space="preserve">There is "a place for everything and everything is in it's place"; every container, floor space, tool and parts rack is clearly labeled and easily accessed by the user. </t>
  </si>
  <si>
    <t xml:space="preserve">All caution signs, exits, fire extinguishers and emergency procedures are clearly visible and in place.  Lines distinguish work areas and paths; tools, in-process inventory and machines are put in logical order. </t>
  </si>
  <si>
    <t xml:space="preserve">All staff are full aware of housekeeping; No unnecessary waste and scrap. </t>
  </si>
  <si>
    <t>D2.3</t>
  </si>
  <si>
    <t xml:space="preserve">Is Visual Management the method used in the manufacturing facility to control and simplify work processes?
</t>
  </si>
  <si>
    <t xml:space="preserve">Everyone can tell when things are normal or abnormal; they respond at once to abnormalities.  </t>
  </si>
  <si>
    <t xml:space="preserve">Product Quality  (returns, scrap, First Time Capability (FTC), SPC) and Productivity boards are updated immediately for each line or process; operators get immediate feedback on their performance.  Job training, safety, kaizen, meeting, key measurable, problem solving boards are visible in each area, up to date and showing continuous improvement.  </t>
  </si>
  <si>
    <r>
      <t xml:space="preserve">Check sheets showing the top defects are recorded at </t>
    </r>
    <r>
      <rPr>
        <b/>
        <sz val="10"/>
        <rFont val="Arial"/>
        <family val="2"/>
      </rPr>
      <t>each</t>
    </r>
    <r>
      <rPr>
        <sz val="10"/>
        <rFont val="Arial"/>
        <family val="2"/>
      </rPr>
      <t xml:space="preserve"> station by </t>
    </r>
    <r>
      <rPr>
        <b/>
        <sz val="10"/>
        <rFont val="Arial"/>
        <family val="2"/>
      </rPr>
      <t>each</t>
    </r>
    <r>
      <rPr>
        <sz val="10"/>
        <rFont val="Arial"/>
        <family val="2"/>
      </rPr>
      <t xml:space="preserve"> operator and analyzed.  Operators can stop the line if a defective unit is found; trouble lights signal when a process or line abnormality occurs.</t>
    </r>
  </si>
  <si>
    <r>
      <t>Employees can detect bad parts and remove them.</t>
    </r>
    <r>
      <rPr>
        <b/>
        <sz val="10"/>
        <rFont val="Arial"/>
        <family val="2"/>
      </rPr>
      <t/>
    </r>
  </si>
  <si>
    <t>D2.4</t>
  </si>
  <si>
    <t xml:space="preserve">Is an active Continuous Improvement process in place to optimize material, throughput labor, and overhead?
</t>
  </si>
  <si>
    <t>Scheduled audits of the packaged final product are conducted to verify conformance to all specified requirements?</t>
  </si>
  <si>
    <t>Methods are developed for evaluating the effectiveness of existing operations and processes, which consider the overall, work plan, appropriate automation, ergonomics and human factors, operator and line balance, storage and buffer inventory levels?
There is a written and clearly communicated strategy for continuous improvement with the necessary resources and organization planned and implemented.  Projects are structured and continuous; successes are recognized and expanded throughout the plant.</t>
  </si>
  <si>
    <t xml:space="preserve">All employees have been trained in the basics of kaizen and have been affected by a kaizen project.  Employees know the seven wastes (Overproduction, Waiting, Transportation, Processing, Overstock, Movement, and Defect), identify waste in their processes and work to reduce the waste.  </t>
  </si>
  <si>
    <t xml:space="preserve">Improvements have been made through major capital investments or new products.  </t>
  </si>
  <si>
    <t>D2.5</t>
  </si>
  <si>
    <t>Is a one-piece/batch flow process utilized?</t>
  </si>
  <si>
    <t>Processes are lined up to facilitate the flow of goods.  All operators are trained and say they are able to do the work at each station in the cell or line.  Machine/man ratios at each job are increasing.</t>
  </si>
  <si>
    <t xml:space="preserve">The plant incorporates autonomous machines (self-inspecting - shut down when a abnormality occurs, auto-loading and ejecting).  </t>
  </si>
  <si>
    <t xml:space="preserve">The machinery and stations are arranged in a "product" versus a "process" focus.  </t>
  </si>
  <si>
    <t>Analysis has been made to evaluate where one-piece-flow is applicable</t>
  </si>
  <si>
    <t>D2.6</t>
  </si>
  <si>
    <t>Is kanban utilized?</t>
  </si>
  <si>
    <t>Withdrawal of kanban from downstream processes is being combined with ongoing improvement activities.</t>
  </si>
  <si>
    <t xml:space="preserve">Downstream processes are withdrawing kanban from upstream processes.  </t>
  </si>
  <si>
    <t>Materials movement is based on actual consumption; a "pull" signal is generated and communicated by the next operation.  Training  has been held for key management, materials dept. and supervisors.</t>
  </si>
  <si>
    <t>The target and actual hourly output is displayed for each manufacturing cell or line.</t>
  </si>
  <si>
    <t>E Production/Material Flow</t>
  </si>
  <si>
    <t>E1 Maintenance</t>
  </si>
  <si>
    <t>E1.1</t>
  </si>
  <si>
    <t>Is an effective maintenance system in place?</t>
  </si>
  <si>
    <t>Maintenance of all tools, production equipment is controlled by maintenance plan.</t>
  </si>
  <si>
    <t>Maintenance is executed and documented at machinery</t>
  </si>
  <si>
    <t>Maintenance frequency is revised due to product issues caused by tooling/equipment wear.</t>
  </si>
  <si>
    <t>Maintenance responsible staff is clearly defined and trained.</t>
  </si>
  <si>
    <t>Availability of maintenance staff is ensured during full production time in case of emergencies .</t>
  </si>
  <si>
    <t>Lessons learnt are considered for new projects</t>
  </si>
  <si>
    <t>E2 Operator Process Instructions</t>
  </si>
  <si>
    <t>E2.1</t>
  </si>
  <si>
    <t>Are operator instructions in place, complete, and tied to control plans?
Check procedure to update ODS (Operator Description sheets) from Control Plan updates</t>
  </si>
  <si>
    <t>Operation name and reference keyed to process flow and control plan is indicated.</t>
  </si>
  <si>
    <t>Part name and part reference number is indicated.</t>
  </si>
  <si>
    <t>Current engineering change level is indicated.</t>
  </si>
  <si>
    <t>All required tools, gages, and equipment are listed.</t>
  </si>
  <si>
    <t>Material Identification is indicated.</t>
  </si>
  <si>
    <t>Customer and supplier designated SC's/CC's are indicated.</t>
  </si>
  <si>
    <t>SPC requirements are included.</t>
  </si>
  <si>
    <t>Inspection and test instructions are referenced.</t>
  </si>
  <si>
    <t>Revision date and approvals are in place.</t>
  </si>
  <si>
    <t>Visuals aids are listed.</t>
  </si>
  <si>
    <t>Tool change intervals and set-up instructions are indicated or referenced.</t>
  </si>
  <si>
    <t>E3 Error Proofing</t>
  </si>
  <si>
    <t>E3.1</t>
  </si>
  <si>
    <t>Is a methodology for  prevention of critical/safety issues on product established?</t>
  </si>
  <si>
    <t>Poka Yoke are in place for all critical characteristics indicated on drawing/control plan.</t>
  </si>
  <si>
    <t>Automatic sensors/camera systems are used to prevent safety concerns.</t>
  </si>
  <si>
    <t>Parts in process are being removed and quarantined if production interrupted.</t>
  </si>
  <si>
    <t>Process capability is at 1.67 for any critical characteristic except material property related.</t>
  </si>
  <si>
    <t>Special buy-off procedure is in place to approve re-start of production. Quality sign off in place prior to restart of production.</t>
  </si>
  <si>
    <t>All Poka Yokes installed for critical characteristics are controlled by maintenance plan."Red rabbits (made-up out of spec parts)" are used to verify correct function of all Poka Yokes for special characteristics.</t>
  </si>
  <si>
    <t>Employees are trained in and aware of  critical characteristics of products.</t>
  </si>
  <si>
    <t>E4 Process Parameters/Process Control</t>
  </si>
  <si>
    <t>E4.1</t>
  </si>
  <si>
    <t>Is the control of process parameters/settings of machinery ensured?</t>
  </si>
  <si>
    <t>Settings can only be changed/adjusted by authorized personnel</t>
  </si>
  <si>
    <t>Settings are documented on instruction/ maintenance plan</t>
  </si>
  <si>
    <t>Any change of settings are documented with responsible/change date</t>
  </si>
  <si>
    <t>E4.2</t>
  </si>
  <si>
    <t>Is non-contact measurement equipment used to control quality of manufactured product</t>
  </si>
  <si>
    <t xml:space="preserve">Camera systems, sensors, laser technology is utilized to measure product data frequently to support SPC </t>
  </si>
  <si>
    <t>F Quality</t>
  </si>
  <si>
    <t>F1 Manufacturing Quality</t>
  </si>
  <si>
    <t>F1.1</t>
  </si>
  <si>
    <t>Incoming Inspection</t>
  </si>
  <si>
    <t>Approved inspection plans are implemented for all purchased/directed production material.</t>
  </si>
  <si>
    <t>Control status is clearly indicated on incoming goods.</t>
  </si>
  <si>
    <t>Goods with incoming status are physically separated from goods released for production use.</t>
  </si>
  <si>
    <t>Suspect goods are moved to quarantine area immediately.</t>
  </si>
  <si>
    <t>All relevant documents are available and controlled provided by suppliers to show quality of supplied production material.</t>
  </si>
  <si>
    <t>All measurement systems used in incoming quality are calibrated and released.</t>
  </si>
  <si>
    <t>F1.2</t>
  </si>
  <si>
    <t>Manufacturing Quality Control</t>
  </si>
  <si>
    <t>The supplier has  a system to ensure that suspect parts cannot return into manufacturing process. Suspect parts are moved to red marked containers.</t>
  </si>
  <si>
    <t>All measurement systems used in production quality are calibrated and released.</t>
  </si>
  <si>
    <t>Approved inspection plans are in place for all quality checks in production.</t>
  </si>
  <si>
    <t>Control records are documented as required.</t>
  </si>
  <si>
    <t>Quality alerts are used at affected process steps to ensure operator awareness of quality issues.</t>
  </si>
  <si>
    <t>Corrective actions are defined for non-conforming products.</t>
  </si>
  <si>
    <t>F1.3</t>
  </si>
  <si>
    <t>Master samples</t>
  </si>
  <si>
    <t>For customer designated appearance items, There appropriate lighting for the evaluation areas.</t>
  </si>
  <si>
    <t>All masters are available</t>
  </si>
  <si>
    <t>The masters and evaluation equipment are adequately maintained and controlled</t>
  </si>
  <si>
    <t>There is verification that personnel making appearance evaluation are qualified</t>
  </si>
  <si>
    <t>F1.4</t>
  </si>
  <si>
    <t>Product audit</t>
  </si>
  <si>
    <t>The product audit covers full delivery condition, including packaging and is executed in adequate frequency to ensure quality.</t>
  </si>
  <si>
    <t>Issues are immediately communicated into manufacturing process. Corrective actions are defined, documented, followed and validated.</t>
  </si>
  <si>
    <t>All measurement systems used in product audit are calibrated and released.</t>
  </si>
  <si>
    <t>Borderline samples, master samples are available and approved for visual aspects.</t>
  </si>
  <si>
    <t>F1.5</t>
  </si>
  <si>
    <t>Containment</t>
  </si>
  <si>
    <t>There is an established procedure/process which defines the steps required to fully contain issues in three primary areas:  Customer facilities, distribution system, and the supplier manufacturing facility/warehouse.</t>
  </si>
  <si>
    <t xml:space="preserve"> The supplier understands and executes to the Adient expectations when it comes to Level I and II containment.</t>
  </si>
  <si>
    <t>The supplier has the ability to create and verify work instructions for sorting activities.</t>
  </si>
  <si>
    <t>The supplier has the ability to sort product at their site, or contract a 3rd Party Sorting company.</t>
  </si>
  <si>
    <t>F1.6</t>
  </si>
  <si>
    <t>Are the available measurement techniques suitable for current and targeted business?</t>
  </si>
  <si>
    <t>3D measurement systems available (CMM), color testing device,....</t>
  </si>
  <si>
    <t>Free capacity is available to response to unforeseen issues</t>
  </si>
  <si>
    <t>F2 Warranty</t>
  </si>
  <si>
    <t>F2.1</t>
  </si>
  <si>
    <t>System to support product warranty</t>
  </si>
  <si>
    <t xml:space="preserve">There is an established champion who is accountable for customer warranty returns. </t>
  </si>
  <si>
    <t>There is an warranty reduction program with established goals.</t>
  </si>
  <si>
    <t>Warranty analysis root cause and corrective action is established through the use of appropriate problem solving techniques (see D1.1).</t>
  </si>
  <si>
    <r>
      <t>Warranty goals or targets support the organizational Strategic, Operational, and/or Quality Plans, as well as, the organizational</t>
    </r>
    <r>
      <rPr>
        <sz val="10"/>
        <color rgb="FFFF0000"/>
        <rFont val="Arial"/>
        <family val="2"/>
      </rPr>
      <t xml:space="preserve"> IATF 16949</t>
    </r>
    <r>
      <rPr>
        <sz val="10"/>
        <rFont val="Arial"/>
        <family val="2"/>
      </rPr>
      <t xml:space="preserve"> Quality Policy.</t>
    </r>
  </si>
  <si>
    <t>Management periodically reviews and monitors warranty performance to goals established.</t>
  </si>
  <si>
    <t>F3 Quality Systems</t>
  </si>
  <si>
    <t>F3.1</t>
  </si>
  <si>
    <t>Does the supplier carry out internal quality system audits as planned and address the issues.</t>
  </si>
  <si>
    <t>A champion is identified and accountable to performance.</t>
  </si>
  <si>
    <t>Internal and external Quality Management System audits are conducted and appropriate action plans exist.</t>
  </si>
  <si>
    <t>Internal Manufacturing process audits are planned and conducted to assess process effectiveness for each manufacturing processes. 
Customer Specific Requirement for manufacturing audit process has to be considered.
e.g. Heat Treat processes require CQI-9 assessment, Plating processes require CQI-11 assessment, Coating processes require CQI-12. Welding processes CQI-15</t>
  </si>
  <si>
    <t>Internal and external action plan performance status is tracked, verified, and reported.</t>
  </si>
  <si>
    <t>Evidence of continuous improvement or changes exist through employee suggestions, process improvements, or organizational restructuring.</t>
  </si>
  <si>
    <t>F3.2</t>
  </si>
  <si>
    <t>Does the Supplier have 3rd party certification for Quality Systems</t>
  </si>
  <si>
    <r>
      <t>Certification is achieved and valid (</t>
    </r>
    <r>
      <rPr>
        <sz val="10"/>
        <color rgb="FFFF0000"/>
        <rFont val="Arial"/>
        <family val="2"/>
      </rPr>
      <t>IATF 16949 -</t>
    </r>
    <r>
      <rPr>
        <sz val="10"/>
        <rFont val="Arial"/>
        <family val="2"/>
      </rPr>
      <t xml:space="preserve"> 3; ISO 9001 - 2; none - 1)</t>
    </r>
  </si>
  <si>
    <t>F3.3</t>
  </si>
  <si>
    <t>Does the supplier have a Quality Improvement Plan and use Roadmaps to track progress of individual critical issues.</t>
  </si>
  <si>
    <t>There is an established champion who is accountable for internal PPM (IPPM) and customer return PPM (RPPM) performance improvement.
 - Understands internal and external (customers) expectations 
 - Reports progress to plan to Management</t>
  </si>
  <si>
    <t>There is an IPPM and RPPM reduction program with established goals.</t>
  </si>
  <si>
    <t>IPPM and RPPM road maps are updated in a timely manner, visually displayed, and contain the following 4 basic components:
-  Paynter Chart (Listing of defect type, date and quantity)
-  Pareto Chart (Ranking of defect types)
- Trend Chart (PPM goal and trend)
-  Action Plan (Champion, start date, target date, verification date)</t>
  </si>
  <si>
    <t>PPM issue root cause and corrective action is established through the use of appropriate problem solving techniques (see D.1.1).</t>
  </si>
  <si>
    <t>F4 Product Safety</t>
  </si>
  <si>
    <t>F4.1</t>
  </si>
  <si>
    <t>Is there a process in place congruent to the Adient product safety line/manufacturing certification  process</t>
  </si>
  <si>
    <r>
      <t xml:space="preserve">All </t>
    </r>
    <r>
      <rPr>
        <sz val="10"/>
        <color rgb="FFFF0000"/>
        <rFont val="Arial"/>
        <family val="2"/>
      </rPr>
      <t xml:space="preserve">Adient </t>
    </r>
    <r>
      <rPr>
        <sz val="10"/>
        <rFont val="Arial"/>
        <family val="2"/>
      </rPr>
      <t>products are reviewed with regards to the expectations of PSLC process.</t>
    </r>
  </si>
  <si>
    <t>G Supply Chain/Logistics</t>
  </si>
  <si>
    <t>G1  Release Management Systems</t>
  </si>
  <si>
    <t>G1.1</t>
  </si>
  <si>
    <t>Is a comparison performed of the resources against the customer's long-, medium- and short-term requirements?</t>
  </si>
  <si>
    <t xml:space="preserve">Comparison of resources versus customer requirements shall be reviewed upon receipt of forecast requirements (e.g., 830/DELFOR acc. MMOG), comparing every week of the forecast (e.g., from week 3 to month 6 of the planning horizon) sent by customers. </t>
  </si>
  <si>
    <t>Resources versus customer requirements shall be reviewed upon receipt of shipping requirements (e.g., 862/DELJIT), comparing daily ship requirement (usually current week and week 2) sent by customers.</t>
  </si>
  <si>
    <t>G1.2</t>
  </si>
  <si>
    <t>Is a process in place to ensure that any potential problems or deviations from the production plan during the life cycle of the product (prototype, launch, serial production, aftermarket) that could impact the customer operation are communicated internally and to the customer as soon as they are identified?</t>
  </si>
  <si>
    <t>Documented and proven procedures for all potential disruptions are identified with appropriate action and recovery plans, including production and data recovery (e.g., computer/communication failures, industrial disputes, transport and production disruption).</t>
  </si>
  <si>
    <t xml:space="preserve">Differences shall be resolved with the appropriate customer contact immediately and prior to shipment time if the agreed requirement cannot be met (e.g., transportation mode, quantity-shipped discrepancies, packaging, etc…). </t>
  </si>
  <si>
    <t>G1.3</t>
  </si>
  <si>
    <t>Are procedures and systems in place to manage CUMs and support CUM reconciliation?</t>
  </si>
  <si>
    <t>See left</t>
  </si>
  <si>
    <t>G1.4</t>
  </si>
  <si>
    <t xml:space="preserve">Are systems in place that facilitate access to and management of all types of inventory? </t>
  </si>
  <si>
    <t>The systems are able to manage finished goods, Works-in-Process (WIP), and raw material.</t>
  </si>
  <si>
    <t>G.2  Electronic Data Management</t>
  </si>
  <si>
    <t>G2.1</t>
  </si>
  <si>
    <t>Are a set of parameters integrated into the production planning system automatically and updated at planned intervals?</t>
  </si>
  <si>
    <t xml:space="preserve">Transport time, lead times, inventory levels, packaging, and internal production requirements, (e.g., supplier constraints, scrap rates set-up times), </t>
  </si>
  <si>
    <t>G2.2</t>
  </si>
  <si>
    <t>Is customer schedule information automatically integrated into the organization's releasing system to avoid manual transference of data? Is ODETTE/AIAG electronic communication standards (EDI) or any other web based electronic standard used?</t>
  </si>
  <si>
    <t>Electronically communicated delivery forecasts (e.g., 830/DELFOR/planning releases according MMOG) shall be received and processed without manual entry</t>
  </si>
  <si>
    <t>G2.3</t>
  </si>
  <si>
    <t>Is the timing of the Material Requirements Planning System (MRP) process set to coincide with the receipt of the expected customer requirements?</t>
  </si>
  <si>
    <t xml:space="preserve">MRP receives the expected customer requirements prior to the actual MRP run to calculate daily production operating plans. </t>
  </si>
  <si>
    <t>G2.4</t>
  </si>
  <si>
    <t>Is a process in place to ensure complete and accurate data content and timely transmission of all Advanced Shipping Notices (ASN)?</t>
  </si>
  <si>
    <t>The organization shall ensure that the data content of all ASN's is complete and accurate in accordance with customer requirements.</t>
  </si>
  <si>
    <t>The organization controls its processes to assure that the physical shipments correspond with the customer demand.</t>
  </si>
  <si>
    <t>C.3  Material Management</t>
  </si>
  <si>
    <t>G3.1</t>
  </si>
  <si>
    <t>Do Key Performance Indicators (KPIs) cover objectives for all areas of the Materials Planning and Logistics process.?</t>
  </si>
  <si>
    <t>Supplier has KPI's for their delivery performance to the customer</t>
  </si>
  <si>
    <t xml:space="preserve">Supplier has KPI for their supplier's delivery performance </t>
  </si>
  <si>
    <t>Supplier has KPI for their build schedule attainment (plan vs. actual)</t>
  </si>
  <si>
    <t>G3.2</t>
  </si>
  <si>
    <t>Do  documented procedures for all customer interface aspects of the Materials Planning and Logistics process exist?</t>
  </si>
  <si>
    <t xml:space="preserve">Customer order planning, stock control, packaging procedures and transport management are managed by procedure. </t>
  </si>
  <si>
    <t>G3.3</t>
  </si>
  <si>
    <t>I there is a process for managing the life cycle of the part : pre production, running changes, balance out and service parts?</t>
  </si>
  <si>
    <t>There is a process for building an inventory buffer of current parts prior to production time needed for new model parts approval/evaluation.</t>
  </si>
  <si>
    <t>The organization has a process in place to communicate running change and balance-out parts for final production runs to ensure no over-production and outside purchased items are ordered to the piece.</t>
  </si>
  <si>
    <t>There is a process to ensure the availability of service/spare parts.</t>
  </si>
  <si>
    <t xml:space="preserve">Requirements for non-current parts are calculated and ensured for the entire life cycle of the product as required by the customer. </t>
  </si>
  <si>
    <t>G3.4</t>
  </si>
  <si>
    <t>Is a procedure in place for packaging development, coordinated with the Product Approval Process?</t>
  </si>
  <si>
    <t xml:space="preserve">A process and supporting documentation is in place to define standard packaging, (usually reusable container), and back-up packaging (usually expendable containers), and pack size before start of production (e.g., agreements about packaging type and rules for use with customer, involvement of all internal departments connected with the packaging process). </t>
  </si>
  <si>
    <t>G3.5</t>
  </si>
  <si>
    <t>Is there  a process/method in place to ensure all parts are labeled accurately, at the appropriate time, applied correctly, and identified easily?</t>
  </si>
  <si>
    <t>All materials must be clearly labeled</t>
  </si>
  <si>
    <t>H Purchasing/Procurement</t>
  </si>
  <si>
    <t>H1 Supply Base Management Skills</t>
  </si>
  <si>
    <t>H1.1</t>
  </si>
  <si>
    <t>Are there defined performance measurables for sub suppliers?</t>
  </si>
  <si>
    <t>There are defined supplier measurables.</t>
  </si>
  <si>
    <t>There is a system or process in place to track supplier performance to the measurables.</t>
  </si>
  <si>
    <t>H1.2</t>
  </si>
  <si>
    <t>Has a problem-resolution process been developed and maintained to manage, contain, and prevent supplier issues?</t>
  </si>
  <si>
    <t xml:space="preserve">There is an established supplier issue resolution process/procedure/system.
</t>
  </si>
  <si>
    <t>H1.3</t>
  </si>
  <si>
    <t>Is there a process to evaluate and develop the sub supply base?</t>
  </si>
  <si>
    <t>There is an established system or process in place to assess a suppliers capabilities prior to sourcing of new business.</t>
  </si>
  <si>
    <t>There are defined criteria for supplier acceptance before awarding business. All used sub suppliers for direct material must have ISO 9001 minimum.</t>
  </si>
  <si>
    <t>Onsite audits at sub suppliers are executed to confirm conformity to requirements.</t>
  </si>
  <si>
    <t xml:space="preserve">There is a system or process to communicate (minimum quarterly) the suppliers performance relative to expectations.  </t>
  </si>
  <si>
    <t xml:space="preserve">Supplier performance (actual or improvement plans) is used to determine the conditions as to whether the supplier is under consideration for any new business award. </t>
  </si>
  <si>
    <t>Supplier development/improvement plans are created and implemented for all key suppliers.</t>
  </si>
  <si>
    <t>There is a system in place to create awareness and reinforcement for positive supplier performance (supplier recognition letters, awards, etc.).</t>
  </si>
  <si>
    <t>H1.4</t>
  </si>
  <si>
    <t>Is the structure to ensure sub contracted process are controlled in place?
(Heat treatment, Welding, Surface treatment)</t>
  </si>
  <si>
    <t>Where any surface treatment is done by subcontractor this process must be ensured on an ongoing basis during production and included in the control plan</t>
  </si>
  <si>
    <t>H1.5</t>
  </si>
  <si>
    <t>Is there a system that detects changes to the sub contracted process.
(Change of location, change of equipment, change of process)?</t>
  </si>
  <si>
    <t>There is a contract and review process with the sub supplier to ensure that a "Process Change", procedure is in place and a review plan is in place periodically for product life</t>
  </si>
  <si>
    <t>RYG Status</t>
  </si>
  <si>
    <t>Y/N</t>
  </si>
  <si>
    <t>Final Status</t>
  </si>
  <si>
    <t>Yes</t>
  </si>
  <si>
    <t>No</t>
  </si>
  <si>
    <t>2.0</t>
  </si>
  <si>
    <r>
      <t xml:space="preserve">· </t>
    </r>
    <r>
      <rPr>
        <sz val="10"/>
        <color rgb="FFFF0000"/>
        <rFont val="Arial"/>
        <family val="2"/>
      </rPr>
      <t>File Format change to xlsx for easy external distribution and availability on Adient portal page</t>
    </r>
  </si>
  <si>
    <r>
      <t xml:space="preserve">· </t>
    </r>
    <r>
      <rPr>
        <sz val="10"/>
        <color theme="1"/>
        <rFont val="Arial"/>
        <family val="2"/>
      </rPr>
      <t>Renumbered without revision / previously AE-POS-FR-08</t>
    </r>
  </si>
  <si>
    <r>
      <t xml:space="preserve">· </t>
    </r>
    <r>
      <rPr>
        <sz val="10"/>
        <color theme="1"/>
        <rFont val="Arial"/>
        <family val="2"/>
      </rPr>
      <t xml:space="preserve">Updated IATF 16949 references </t>
    </r>
  </si>
  <si>
    <r>
      <t xml:space="preserve">Mark with 'X' if location is certified according </t>
    </r>
    <r>
      <rPr>
        <sz val="11"/>
        <color theme="1"/>
        <rFont val="Calibri"/>
        <family val="2"/>
        <scheme val="minor"/>
      </rPr>
      <t>IATF 16949</t>
    </r>
  </si>
  <si>
    <r>
      <t xml:space="preserve">Note expiration date of certification according  </t>
    </r>
    <r>
      <rPr>
        <sz val="11"/>
        <color theme="1"/>
        <rFont val="Calibri"/>
        <family val="2"/>
        <scheme val="minor"/>
      </rPr>
      <t>IATF 16949</t>
    </r>
  </si>
  <si>
    <r>
      <t xml:space="preserve">Mark with 'X' if copy of   </t>
    </r>
    <r>
      <rPr>
        <sz val="11"/>
        <color theme="1"/>
        <rFont val="Calibri"/>
        <family val="2"/>
        <scheme val="minor"/>
      </rPr>
      <t>IATF 16949 has been provided</t>
    </r>
  </si>
  <si>
    <r>
      <t xml:space="preserve">List scope for location of valid  </t>
    </r>
    <r>
      <rPr>
        <sz val="11"/>
        <color theme="1"/>
        <rFont val="Calibri"/>
        <family val="2"/>
        <scheme val="minor"/>
      </rPr>
      <t>IATF 16949 certificate</t>
    </r>
  </si>
  <si>
    <t>Scope (ref IATF 16949 certificate):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</si>
</sst>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409]mmmm\ d\,\ yyyy;@"/>
    <numFmt numFmtId="166" formatCode="00"/>
    <numFmt numFmtId="167" formatCode="[$-409]dd\-mmm\-yy;@"/>
    <numFmt numFmtId="168" formatCode="0.0"/>
  </numFmts>
  <fonts count="26" x14ac:knownFonts="1">
    <font>
      <sz val="11"/>
      <color theme="1"/>
      <name val="Calibri"/>
      <family val="2"/>
      <scheme val="minor"/>
    </font>
    <font>
      <b/>
      <sz val="14"/>
      <name val="Arial"/>
      <family val="2"/>
    </font>
    <font>
      <sz val="14"/>
      <name val="Arial"/>
      <family val="2"/>
    </font>
    <font>
      <b/>
      <sz val="10"/>
      <name val="Arial"/>
      <family val="2"/>
    </font>
    <font>
      <sz val="10"/>
      <name val="Arial"/>
      <family val="2"/>
    </font>
    <font>
      <sz val="11"/>
      <color theme="1"/>
      <name val="Arial"/>
      <family val="2"/>
    </font>
    <font>
      <sz val="10"/>
      <color theme="1"/>
      <name val="Arial"/>
      <family val="2"/>
    </font>
    <font>
      <b/>
      <sz val="11"/>
      <color theme="1"/>
      <name val="Arial"/>
      <family val="2"/>
    </font>
    <font>
      <b/>
      <sz val="10"/>
      <color theme="1"/>
      <name val="Arial"/>
      <family val="2"/>
    </font>
    <font>
      <sz val="10"/>
      <color rgb="FFFF0000"/>
      <name val="Arial"/>
      <family val="2"/>
    </font>
    <font>
      <b/>
      <sz val="14"/>
      <color theme="1"/>
      <name val="Arial"/>
      <family val="2"/>
    </font>
    <font>
      <sz val="10"/>
      <color theme="0" tint="-0.499984740745262"/>
      <name val="Arial"/>
      <family val="2"/>
    </font>
    <font>
      <b/>
      <sz val="10"/>
      <color theme="0" tint="-0.499984740745262"/>
      <name val="Arial"/>
      <family val="2"/>
    </font>
    <font>
      <sz val="11"/>
      <name val="Arial"/>
      <family val="2"/>
    </font>
    <font>
      <b/>
      <sz val="11"/>
      <name val="Arial"/>
      <family val="2"/>
    </font>
    <font>
      <b/>
      <u/>
      <sz val="14"/>
      <name val="Arial"/>
      <family val="2"/>
    </font>
    <font>
      <b/>
      <sz val="12"/>
      <name val="Arial"/>
      <family val="2"/>
    </font>
    <font>
      <sz val="10"/>
      <color indexed="62"/>
      <name val="Arial Narrow"/>
      <family val="2"/>
    </font>
    <font>
      <sz val="10"/>
      <name val="Arial"/>
      <family val="2"/>
    </font>
    <font>
      <b/>
      <sz val="10"/>
      <color indexed="9"/>
      <name val="Arial"/>
      <family val="2"/>
    </font>
    <font>
      <b/>
      <sz val="11"/>
      <color theme="1"/>
      <name val="Calibri"/>
      <family val="2"/>
      <scheme val="minor"/>
    </font>
    <font>
      <sz val="10"/>
      <color rgb="FFFF0000"/>
      <name val="Symbol"/>
      <family val="1"/>
      <charset val="2"/>
    </font>
    <font>
      <b/>
      <sz val="9"/>
      <color indexed="81"/>
      <name val="Tahoma"/>
      <family val="2"/>
    </font>
    <font>
      <sz val="9"/>
      <color indexed="81"/>
      <name val="Tahoma"/>
      <family val="2"/>
    </font>
    <font>
      <sz val="8"/>
      <name val="Calibri"/>
      <family val="2"/>
      <scheme val="minor"/>
    </font>
    <font>
      <sz val="10"/>
      <color theme="1"/>
      <name val="Symbol"/>
      <family val="1"/>
      <charset val="2"/>
    </font>
  </fonts>
  <fills count="11">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rgb="FF00B0F0"/>
        <bgColor indexed="64"/>
      </patternFill>
    </fill>
    <fill>
      <patternFill patternType="solid">
        <fgColor indexed="10"/>
        <bgColor indexed="64"/>
      </patternFill>
    </fill>
    <fill>
      <patternFill patternType="solid">
        <fgColor indexed="13"/>
        <bgColor indexed="64"/>
      </patternFill>
    </fill>
    <fill>
      <patternFill patternType="solid">
        <fgColor indexed="11"/>
        <bgColor indexed="64"/>
      </patternFill>
    </fill>
    <fill>
      <patternFill patternType="solid">
        <fgColor indexed="9"/>
      </patternFill>
    </fill>
    <fill>
      <patternFill patternType="solid">
        <fgColor theme="1"/>
        <bgColor indexed="64"/>
      </patternFill>
    </fill>
  </fills>
  <borders count="36">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right style="medium">
        <color theme="0" tint="-0.24994659260841701"/>
      </right>
      <top style="medium">
        <color theme="0" tint="-0.24994659260841701"/>
      </top>
      <bottom/>
      <diagonal/>
    </border>
    <border>
      <left style="medium">
        <color theme="0" tint="-0.24994659260841701"/>
      </left>
      <right/>
      <top/>
      <bottom/>
      <diagonal/>
    </border>
    <border>
      <left/>
      <right style="medium">
        <color theme="0" tint="-0.24994659260841701"/>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9"/>
      </right>
      <top/>
      <bottom/>
      <diagonal/>
    </border>
    <border>
      <left style="thin">
        <color indexed="64"/>
      </left>
      <right style="medium">
        <color indexed="9"/>
      </right>
      <top/>
      <bottom/>
      <diagonal/>
    </border>
    <border>
      <left style="medium">
        <color indexed="9"/>
      </left>
      <right style="thin">
        <color indexed="64"/>
      </right>
      <top/>
      <bottom/>
      <diagonal/>
    </border>
  </borders>
  <cellStyleXfs count="6">
    <xf numFmtId="0" fontId="0" fillId="0" borderId="0"/>
    <xf numFmtId="0" fontId="4" fillId="0" borderId="0"/>
    <xf numFmtId="0" fontId="18" fillId="0" borderId="0"/>
    <xf numFmtId="0" fontId="4" fillId="9" borderId="0"/>
    <xf numFmtId="0" fontId="6" fillId="0" borderId="0"/>
    <xf numFmtId="0" fontId="4" fillId="0" borderId="0"/>
  </cellStyleXfs>
  <cellXfs count="221">
    <xf numFmtId="0" fontId="0" fillId="0" borderId="0" xfId="0"/>
    <xf numFmtId="0" fontId="4" fillId="0" borderId="0" xfId="0" applyFont="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left" vertical="top"/>
    </xf>
    <xf numFmtId="0" fontId="4" fillId="0" borderId="0" xfId="0" applyFont="1" applyAlignment="1">
      <alignment vertical="top" wrapText="1"/>
    </xf>
    <xf numFmtId="0" fontId="4" fillId="0" borderId="0" xfId="0" applyFont="1" applyAlignment="1">
      <alignment horizontal="center" vertical="center" wrapText="1"/>
    </xf>
    <xf numFmtId="0" fontId="5" fillId="0" borderId="0" xfId="0" applyFont="1"/>
    <xf numFmtId="0" fontId="4" fillId="0" borderId="0" xfId="0" applyFont="1"/>
    <xf numFmtId="0" fontId="5" fillId="0" borderId="0" xfId="0" applyFont="1" applyProtection="1">
      <protection locked="0"/>
    </xf>
    <xf numFmtId="0" fontId="5" fillId="0" borderId="0" xfId="0" applyFont="1" applyAlignment="1" applyProtection="1">
      <alignment vertical="center"/>
      <protection locked="0"/>
    </xf>
    <xf numFmtId="0" fontId="5" fillId="0" borderId="0" xfId="0" applyFont="1" applyAlignment="1" applyProtection="1">
      <alignment horizontal="right" vertical="center" wrapText="1"/>
      <protection locked="0"/>
    </xf>
    <xf numFmtId="0" fontId="5" fillId="0" borderId="0" xfId="0" applyFont="1" applyAlignment="1">
      <alignment horizontal="left" vertical="center" wrapText="1"/>
    </xf>
    <xf numFmtId="0" fontId="5" fillId="0" borderId="0" xfId="0" applyFont="1" applyAlignment="1">
      <alignment vertical="center"/>
    </xf>
    <xf numFmtId="0" fontId="5" fillId="0" borderId="0" xfId="0" applyFont="1" applyAlignment="1">
      <alignment horizontal="right" vertical="center" wrapText="1"/>
    </xf>
    <xf numFmtId="0" fontId="5" fillId="0" borderId="0" xfId="0" applyFont="1" applyAlignment="1">
      <alignment horizontal="center"/>
    </xf>
    <xf numFmtId="0" fontId="10" fillId="0" borderId="0" xfId="0" applyFont="1" applyAlignment="1">
      <alignment vertical="top"/>
    </xf>
    <xf numFmtId="0" fontId="6" fillId="0" borderId="0" xfId="0" applyFont="1" applyAlignment="1">
      <alignment vertical="top"/>
    </xf>
    <xf numFmtId="0" fontId="6" fillId="0" borderId="0" xfId="0" applyFont="1"/>
    <xf numFmtId="0" fontId="8" fillId="0" borderId="0" xfId="0" applyFont="1" applyAlignment="1">
      <alignment vertical="top"/>
    </xf>
    <xf numFmtId="0" fontId="6" fillId="0" borderId="0" xfId="0" applyFont="1" applyAlignment="1">
      <alignment horizontal="center"/>
    </xf>
    <xf numFmtId="0" fontId="11" fillId="0" borderId="0" xfId="0" applyFont="1" applyAlignment="1">
      <alignment horizontal="center"/>
    </xf>
    <xf numFmtId="0" fontId="6" fillId="0" borderId="12" xfId="0" applyFont="1" applyBorder="1"/>
    <xf numFmtId="1" fontId="6" fillId="0" borderId="0" xfId="0" applyNumberFormat="1" applyFont="1"/>
    <xf numFmtId="0" fontId="13" fillId="0" borderId="0" xfId="0" applyFont="1"/>
    <xf numFmtId="0" fontId="7" fillId="0" borderId="0" xfId="0" applyFont="1" applyAlignment="1" applyProtection="1">
      <alignment wrapText="1"/>
      <protection locked="0"/>
    </xf>
    <xf numFmtId="0" fontId="12" fillId="0" borderId="0" xfId="0" applyFont="1" applyAlignment="1">
      <alignment horizontal="right"/>
    </xf>
    <xf numFmtId="164" fontId="12" fillId="0" borderId="0" xfId="0" applyNumberFormat="1" applyFont="1" applyAlignment="1">
      <alignment horizontal="center" vertical="center"/>
    </xf>
    <xf numFmtId="164" fontId="11" fillId="0" borderId="21" xfId="0" applyNumberFormat="1" applyFont="1" applyBorder="1" applyAlignment="1">
      <alignment horizontal="center" vertical="center"/>
    </xf>
    <xf numFmtId="0" fontId="11" fillId="0" borderId="22" xfId="0" applyFont="1" applyBorder="1" applyAlignment="1">
      <alignment horizontal="right" vertical="center"/>
    </xf>
    <xf numFmtId="1" fontId="11" fillId="0" borderId="22" xfId="0" applyNumberFormat="1" applyFont="1" applyBorder="1" applyAlignment="1">
      <alignment horizontal="right" vertical="center"/>
    </xf>
    <xf numFmtId="1" fontId="11" fillId="0" borderId="23" xfId="0" applyNumberFormat="1" applyFont="1" applyBorder="1" applyAlignment="1">
      <alignment horizontal="right" vertical="center"/>
    </xf>
    <xf numFmtId="164" fontId="11" fillId="0" borderId="24" xfId="0" applyNumberFormat="1" applyFont="1" applyBorder="1" applyAlignment="1">
      <alignment horizontal="center" vertical="center"/>
    </xf>
    <xf numFmtId="1" fontId="11" fillId="0" borderId="25" xfId="0" applyNumberFormat="1" applyFont="1" applyBorder="1" applyAlignment="1">
      <alignment horizontal="right" vertical="center"/>
    </xf>
    <xf numFmtId="0" fontId="10" fillId="0" borderId="0" xfId="0" applyFont="1"/>
    <xf numFmtId="0" fontId="8" fillId="0" borderId="0" xfId="0" applyFont="1" applyAlignment="1">
      <alignment horizontal="right"/>
    </xf>
    <xf numFmtId="0" fontId="3" fillId="0" borderId="11" xfId="0" applyFont="1" applyBorder="1" applyAlignment="1">
      <alignment horizontal="right" vertical="center"/>
    </xf>
    <xf numFmtId="0" fontId="3" fillId="0" borderId="0" xfId="0" applyFont="1" applyAlignment="1">
      <alignment horizontal="right" vertical="center"/>
    </xf>
    <xf numFmtId="0" fontId="7" fillId="0" borderId="0" xfId="0" applyFont="1"/>
    <xf numFmtId="0" fontId="3" fillId="0" borderId="0" xfId="0" applyFont="1" applyAlignment="1">
      <alignment horizontal="right"/>
    </xf>
    <xf numFmtId="164" fontId="6" fillId="0" borderId="2" xfId="0" applyNumberFormat="1" applyFont="1" applyBorder="1" applyAlignment="1">
      <alignment vertical="top"/>
    </xf>
    <xf numFmtId="0" fontId="8" fillId="0" borderId="18" xfId="0" applyFont="1" applyBorder="1"/>
    <xf numFmtId="0" fontId="8" fillId="0" borderId="0" xfId="0" applyFont="1"/>
    <xf numFmtId="0" fontId="3" fillId="0" borderId="1" xfId="0" applyFont="1" applyBorder="1" applyAlignment="1">
      <alignment horizontal="right" vertical="center"/>
    </xf>
    <xf numFmtId="0" fontId="1" fillId="2" borderId="0" xfId="0" applyFont="1" applyFill="1" applyAlignment="1">
      <alignment horizontal="left" vertical="top"/>
    </xf>
    <xf numFmtId="0" fontId="2" fillId="0" borderId="0" xfId="0" applyFont="1" applyAlignment="1">
      <alignment horizontal="left" vertical="top" wrapText="1"/>
    </xf>
    <xf numFmtId="0" fontId="4" fillId="3" borderId="2" xfId="0" applyFont="1" applyFill="1" applyBorder="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top"/>
    </xf>
    <xf numFmtId="0" fontId="5" fillId="0" borderId="0" xfId="0" applyFont="1" applyAlignment="1">
      <alignment horizontal="left" vertical="top" wrapText="1"/>
    </xf>
    <xf numFmtId="0" fontId="13" fillId="0" borderId="0" xfId="0" applyFont="1" applyAlignment="1">
      <alignment horizontal="left" vertical="top" wrapText="1"/>
    </xf>
    <xf numFmtId="0" fontId="7" fillId="0" borderId="18" xfId="0" applyFont="1" applyBorder="1" applyAlignment="1">
      <alignment horizontal="left" vertical="center"/>
    </xf>
    <xf numFmtId="0" fontId="7" fillId="0" borderId="0" xfId="0" applyFont="1" applyAlignment="1">
      <alignment horizontal="left" vertical="center" wrapText="1"/>
    </xf>
    <xf numFmtId="0" fontId="3" fillId="0" borderId="0" xfId="0" applyFont="1" applyAlignment="1">
      <alignment horizontal="left" vertical="center" wrapText="1"/>
    </xf>
    <xf numFmtId="0" fontId="6" fillId="0" borderId="3" xfId="0" applyFont="1" applyBorder="1" applyAlignment="1">
      <alignment vertical="top"/>
    </xf>
    <xf numFmtId="0" fontId="4" fillId="0" borderId="2" xfId="0" applyFont="1" applyBorder="1" applyAlignment="1">
      <alignment vertical="top" wrapText="1"/>
    </xf>
    <xf numFmtId="0" fontId="6" fillId="0" borderId="4" xfId="0" applyFont="1" applyBorder="1" applyAlignment="1">
      <alignment vertical="top"/>
    </xf>
    <xf numFmtId="0" fontId="6" fillId="0" borderId="5" xfId="0" applyFont="1" applyBorder="1" applyAlignment="1">
      <alignment vertical="top"/>
    </xf>
    <xf numFmtId="0" fontId="8" fillId="0" borderId="0" xfId="0" applyFont="1" applyAlignment="1">
      <alignment horizontal="right" vertical="center" wrapText="1"/>
    </xf>
    <xf numFmtId="0" fontId="14" fillId="0" borderId="2" xfId="0" quotePrefix="1" applyFont="1" applyBorder="1" applyAlignment="1">
      <alignment horizontal="center" vertical="center"/>
    </xf>
    <xf numFmtId="0" fontId="13" fillId="0" borderId="0" xfId="0" applyFont="1" applyAlignment="1">
      <alignment horizontal="right" vertical="center" wrapText="1"/>
    </xf>
    <xf numFmtId="0" fontId="6" fillId="0" borderId="2" xfId="0" applyFont="1" applyBorder="1" applyAlignment="1">
      <alignment vertical="top"/>
    </xf>
    <xf numFmtId="0" fontId="13" fillId="0" borderId="0" xfId="0" applyFont="1" applyAlignment="1">
      <alignment horizontal="left" vertical="center" wrapText="1"/>
    </xf>
    <xf numFmtId="0" fontId="13" fillId="3" borderId="2" xfId="0" applyFont="1" applyFill="1" applyBorder="1" applyAlignment="1" applyProtection="1">
      <alignment horizontal="center" vertical="center"/>
      <protection locked="0"/>
    </xf>
    <xf numFmtId="0" fontId="3" fillId="0" borderId="0" xfId="0" applyFont="1" applyAlignment="1">
      <alignment horizontal="left" vertical="top" wrapText="1"/>
    </xf>
    <xf numFmtId="0" fontId="8" fillId="0" borderId="0" xfId="0" applyFont="1" applyAlignment="1">
      <alignment horizontal="right" vertical="top" wrapText="1"/>
    </xf>
    <xf numFmtId="0" fontId="1" fillId="0" borderId="0" xfId="0" applyFont="1" applyAlignment="1">
      <alignment horizontal="left" vertical="top"/>
    </xf>
    <xf numFmtId="0" fontId="7" fillId="0" borderId="0" xfId="0" applyFont="1" applyAlignment="1">
      <alignment horizontal="left" vertical="center"/>
    </xf>
    <xf numFmtId="0" fontId="6" fillId="0" borderId="15" xfId="0" applyFont="1" applyBorder="1" applyAlignment="1">
      <alignment horizontal="left" vertical="top"/>
    </xf>
    <xf numFmtId="0" fontId="5" fillId="0" borderId="0" xfId="0" applyFont="1" applyAlignment="1">
      <alignment horizontal="center" vertical="center"/>
    </xf>
    <xf numFmtId="0" fontId="3" fillId="0" borderId="0" xfId="0" applyFont="1" applyAlignment="1">
      <alignment horizontal="left" wrapText="1"/>
    </xf>
    <xf numFmtId="0" fontId="8" fillId="0" borderId="0" xfId="0" applyFont="1" applyAlignment="1">
      <alignment horizontal="left" vertical="top"/>
    </xf>
    <xf numFmtId="0" fontId="7" fillId="0" borderId="18" xfId="0" applyFont="1" applyBorder="1" applyAlignment="1">
      <alignment horizontal="left"/>
    </xf>
    <xf numFmtId="0" fontId="7" fillId="0" borderId="0" xfId="0" applyFont="1" applyAlignment="1">
      <alignment horizontal="left" wrapText="1"/>
    </xf>
    <xf numFmtId="0" fontId="7" fillId="0" borderId="0" xfId="0" applyFont="1" applyAlignment="1">
      <alignment vertical="center"/>
    </xf>
    <xf numFmtId="0" fontId="6" fillId="0" borderId="2" xfId="0" applyFont="1" applyBorder="1" applyAlignment="1">
      <alignment vertical="top" wrapText="1"/>
    </xf>
    <xf numFmtId="0" fontId="5" fillId="0" borderId="2" xfId="0" applyFont="1" applyBorder="1" applyAlignment="1">
      <alignment vertical="center" wrapText="1"/>
    </xf>
    <xf numFmtId="0" fontId="4" fillId="0" borderId="3" xfId="0" applyFont="1" applyBorder="1" applyAlignment="1">
      <alignment vertical="top" wrapText="1"/>
    </xf>
    <xf numFmtId="0" fontId="4" fillId="0" borderId="4" xfId="0" applyFont="1" applyBorder="1" applyAlignment="1">
      <alignment vertical="top" wrapText="1"/>
    </xf>
    <xf numFmtId="0" fontId="4" fillId="0" borderId="5" xfId="0" applyFont="1" applyBorder="1" applyAlignment="1">
      <alignment vertical="top" wrapText="1"/>
    </xf>
    <xf numFmtId="0" fontId="7" fillId="0" borderId="18" xfId="0" applyFont="1" applyBorder="1" applyAlignment="1">
      <alignment vertical="center"/>
    </xf>
    <xf numFmtId="0" fontId="7" fillId="0" borderId="0" xfId="0" applyFont="1" applyAlignment="1">
      <alignment vertical="center" wrapText="1"/>
    </xf>
    <xf numFmtId="0" fontId="3" fillId="0" borderId="0" xfId="0" applyFont="1" applyAlignment="1">
      <alignment vertical="center" wrapText="1"/>
    </xf>
    <xf numFmtId="0" fontId="5" fillId="4" borderId="2" xfId="0" applyFont="1" applyFill="1" applyBorder="1" applyAlignment="1">
      <alignment vertical="center" wrapText="1"/>
    </xf>
    <xf numFmtId="0" fontId="4" fillId="0" borderId="6" xfId="0" applyFont="1" applyBorder="1" applyAlignment="1">
      <alignment vertical="top" wrapText="1"/>
    </xf>
    <xf numFmtId="0" fontId="3" fillId="0" borderId="0" xfId="0" applyFont="1" applyAlignment="1">
      <alignment horizontal="left" vertical="center"/>
    </xf>
    <xf numFmtId="0" fontId="6" fillId="0" borderId="7" xfId="0" applyFont="1" applyBorder="1" applyAlignment="1">
      <alignment vertical="top"/>
    </xf>
    <xf numFmtId="0" fontId="6" fillId="0" borderId="1" xfId="0" applyFont="1" applyBorder="1" applyAlignment="1">
      <alignment vertical="top"/>
    </xf>
    <xf numFmtId="0" fontId="6" fillId="0" borderId="9" xfId="0" applyFont="1" applyBorder="1" applyAlignment="1">
      <alignment vertical="top"/>
    </xf>
    <xf numFmtId="0" fontId="14" fillId="0" borderId="2" xfId="0" applyFont="1" applyBorder="1" applyAlignment="1" applyProtection="1">
      <alignment horizontal="center" vertical="center"/>
      <protection locked="0"/>
    </xf>
    <xf numFmtId="0" fontId="4" fillId="0" borderId="2" xfId="0" applyFont="1" applyBorder="1" applyAlignment="1">
      <alignment horizontal="left" vertical="top" wrapText="1"/>
    </xf>
    <xf numFmtId="0" fontId="6" fillId="3" borderId="2" xfId="0" applyFont="1" applyFill="1" applyBorder="1" applyAlignment="1" applyProtection="1">
      <alignment horizontal="left" vertical="top" wrapText="1"/>
      <protection locked="0"/>
    </xf>
    <xf numFmtId="0" fontId="6" fillId="3" borderId="2" xfId="0" applyFont="1" applyFill="1" applyBorder="1" applyAlignment="1" applyProtection="1">
      <alignment vertical="top" wrapText="1"/>
      <protection locked="0"/>
    </xf>
    <xf numFmtId="0" fontId="6" fillId="0" borderId="0" xfId="0" applyFont="1" applyAlignment="1">
      <alignment vertical="top" wrapText="1"/>
    </xf>
    <xf numFmtId="0" fontId="6" fillId="0" borderId="0" xfId="0" applyFont="1" applyAlignment="1">
      <alignment horizontal="right" vertical="top" wrapText="1"/>
    </xf>
    <xf numFmtId="0" fontId="4" fillId="2" borderId="12" xfId="1" applyFill="1" applyBorder="1"/>
    <xf numFmtId="0" fontId="4" fillId="2" borderId="26" xfId="1" applyFill="1" applyBorder="1"/>
    <xf numFmtId="0" fontId="4" fillId="2" borderId="26" xfId="1" applyFill="1" applyBorder="1" applyAlignment="1">
      <alignment horizontal="center"/>
    </xf>
    <xf numFmtId="0" fontId="4" fillId="2" borderId="27" xfId="1" applyFill="1" applyBorder="1"/>
    <xf numFmtId="0" fontId="4" fillId="0" borderId="0" xfId="1"/>
    <xf numFmtId="0" fontId="4" fillId="2" borderId="28" xfId="1" applyFill="1" applyBorder="1"/>
    <xf numFmtId="0" fontId="4" fillId="2" borderId="29" xfId="1" applyFill="1" applyBorder="1"/>
    <xf numFmtId="0" fontId="16" fillId="2" borderId="0" xfId="1" applyFont="1" applyFill="1" applyAlignment="1">
      <alignment horizontal="center"/>
    </xf>
    <xf numFmtId="0" fontId="16" fillId="0" borderId="0" xfId="1" applyFont="1" applyAlignment="1">
      <alignment horizontal="center"/>
    </xf>
    <xf numFmtId="0" fontId="3" fillId="2" borderId="18" xfId="1" applyFont="1" applyFill="1" applyBorder="1" applyAlignment="1">
      <alignment horizontal="center"/>
    </xf>
    <xf numFmtId="0" fontId="3" fillId="2" borderId="29" xfId="1" applyFont="1" applyFill="1" applyBorder="1"/>
    <xf numFmtId="0" fontId="4" fillId="0" borderId="2" xfId="1" applyBorder="1" applyAlignment="1">
      <alignment vertical="center" wrapText="1"/>
    </xf>
    <xf numFmtId="0" fontId="4" fillId="6" borderId="2" xfId="1" applyFill="1" applyBorder="1" applyAlignment="1">
      <alignment horizontal="center" vertical="center"/>
    </xf>
    <xf numFmtId="0" fontId="4" fillId="2" borderId="29" xfId="1" applyFill="1" applyBorder="1" applyAlignment="1">
      <alignment horizontal="center" vertical="center"/>
    </xf>
    <xf numFmtId="0" fontId="17" fillId="0" borderId="0" xfId="1" applyFont="1" applyAlignment="1">
      <alignment wrapText="1"/>
    </xf>
    <xf numFmtId="0" fontId="4" fillId="0" borderId="0" xfId="1" applyAlignment="1">
      <alignment horizontal="center" vertical="center"/>
    </xf>
    <xf numFmtId="0" fontId="4" fillId="7" borderId="2" xfId="1" applyFill="1" applyBorder="1" applyAlignment="1">
      <alignment horizontal="center" vertical="center"/>
    </xf>
    <xf numFmtId="0" fontId="4" fillId="8" borderId="2" xfId="1" applyFill="1" applyBorder="1" applyAlignment="1">
      <alignment horizontal="center" vertical="center"/>
    </xf>
    <xf numFmtId="0" fontId="4" fillId="0" borderId="2" xfId="1" applyBorder="1" applyAlignment="1">
      <alignment horizontal="center" vertical="center"/>
    </xf>
    <xf numFmtId="0" fontId="4" fillId="2" borderId="30" xfId="1" applyFill="1" applyBorder="1"/>
    <xf numFmtId="0" fontId="17" fillId="0" borderId="20" xfId="1" applyFont="1" applyBorder="1" applyAlignment="1">
      <alignment wrapText="1"/>
    </xf>
    <xf numFmtId="0" fontId="4" fillId="0" borderId="20" xfId="1" applyBorder="1" applyAlignment="1">
      <alignment horizontal="center"/>
    </xf>
    <xf numFmtId="0" fontId="4" fillId="2" borderId="31" xfId="1" applyFill="1" applyBorder="1"/>
    <xf numFmtId="0" fontId="4" fillId="0" borderId="0" xfId="1" applyAlignment="1">
      <alignment horizontal="center"/>
    </xf>
    <xf numFmtId="0" fontId="4" fillId="5" borderId="2" xfId="1" applyFill="1" applyBorder="1" applyAlignment="1">
      <alignment horizontal="center" vertical="center"/>
    </xf>
    <xf numFmtId="0" fontId="6" fillId="0" borderId="0" xfId="0" quotePrefix="1" applyFont="1" applyAlignment="1">
      <alignment horizontal="center"/>
    </xf>
    <xf numFmtId="0" fontId="5" fillId="0" borderId="0" xfId="0" applyFont="1" applyAlignment="1">
      <alignment horizontal="left"/>
    </xf>
    <xf numFmtId="0" fontId="4" fillId="0" borderId="12" xfId="1" applyBorder="1"/>
    <xf numFmtId="0" fontId="4" fillId="0" borderId="26" xfId="1" applyBorder="1"/>
    <xf numFmtId="0" fontId="4" fillId="0" borderId="26" xfId="1" applyBorder="1" applyAlignment="1">
      <alignment horizontal="center"/>
    </xf>
    <xf numFmtId="0" fontId="4" fillId="0" borderId="27" xfId="1" applyBorder="1"/>
    <xf numFmtId="0" fontId="4" fillId="0" borderId="28" xfId="1" applyBorder="1"/>
    <xf numFmtId="0" fontId="4" fillId="0" borderId="29" xfId="1" applyBorder="1"/>
    <xf numFmtId="0" fontId="4" fillId="0" borderId="30" xfId="1" applyBorder="1"/>
    <xf numFmtId="0" fontId="4" fillId="0" borderId="20" xfId="1" applyBorder="1"/>
    <xf numFmtId="0" fontId="4" fillId="0" borderId="31" xfId="1" applyBorder="1"/>
    <xf numFmtId="2" fontId="6" fillId="0" borderId="13" xfId="0" applyNumberFormat="1" applyFont="1" applyBorder="1"/>
    <xf numFmtId="2" fontId="6" fillId="0" borderId="14" xfId="0" applyNumberFormat="1" applyFont="1" applyBorder="1"/>
    <xf numFmtId="2" fontId="6" fillId="0" borderId="19" xfId="0" applyNumberFormat="1" applyFont="1" applyBorder="1" applyAlignment="1">
      <alignment horizontal="center" vertical="center"/>
    </xf>
    <xf numFmtId="2" fontId="5" fillId="0" borderId="0" xfId="0" applyNumberFormat="1" applyFont="1"/>
    <xf numFmtId="1" fontId="14" fillId="0" borderId="2" xfId="0" quotePrefix="1" applyNumberFormat="1" applyFont="1" applyBorder="1" applyAlignment="1">
      <alignment horizontal="center" vertical="center"/>
    </xf>
    <xf numFmtId="2" fontId="6" fillId="0" borderId="32" xfId="0" applyNumberFormat="1" applyFont="1" applyBorder="1" applyAlignment="1">
      <alignment horizontal="center" vertical="center"/>
    </xf>
    <xf numFmtId="0" fontId="20" fillId="0" borderId="0" xfId="0" applyFont="1"/>
    <xf numFmtId="0" fontId="20" fillId="0" borderId="18" xfId="0" applyFont="1" applyBorder="1"/>
    <xf numFmtId="0" fontId="0" fillId="0" borderId="18" xfId="0" applyBorder="1"/>
    <xf numFmtId="0" fontId="4" fillId="4" borderId="0" xfId="2" applyFont="1" applyFill="1" applyAlignment="1">
      <alignment horizontal="center" vertical="center"/>
    </xf>
    <xf numFmtId="0" fontId="4" fillId="4" borderId="0" xfId="2" applyFont="1" applyFill="1" applyAlignment="1">
      <alignment vertical="center"/>
    </xf>
    <xf numFmtId="0" fontId="1" fillId="0" borderId="7" xfId="2" applyFont="1" applyBorder="1" applyAlignment="1">
      <alignment horizontal="left" vertical="center" indent="11"/>
    </xf>
    <xf numFmtId="49" fontId="19" fillId="10" borderId="34" xfId="5" applyNumberFormat="1" applyFont="1" applyFill="1" applyBorder="1" applyAlignment="1">
      <alignment horizontal="center" vertical="center" wrapText="1"/>
    </xf>
    <xf numFmtId="0" fontId="19" fillId="10" borderId="33" xfId="5" applyFont="1" applyFill="1" applyBorder="1" applyAlignment="1">
      <alignment horizontal="center" vertical="center" wrapText="1"/>
    </xf>
    <xf numFmtId="0" fontId="19" fillId="10" borderId="35" xfId="5" applyFont="1" applyFill="1" applyBorder="1" applyAlignment="1">
      <alignment horizontal="left" vertical="center" wrapText="1"/>
    </xf>
    <xf numFmtId="166" fontId="4" fillId="4" borderId="0" xfId="5" applyNumberFormat="1" applyFill="1" applyAlignment="1">
      <alignment vertical="center"/>
    </xf>
    <xf numFmtId="167" fontId="4" fillId="4" borderId="0" xfId="4" applyNumberFormat="1" applyFont="1" applyFill="1" applyAlignment="1">
      <alignment horizontal="center" vertical="center" wrapText="1"/>
    </xf>
    <xf numFmtId="0" fontId="4" fillId="4" borderId="0" xfId="5" applyFill="1" applyAlignment="1">
      <alignment vertical="center"/>
    </xf>
    <xf numFmtId="168" fontId="9" fillId="0" borderId="2" xfId="0" applyNumberFormat="1" applyFont="1" applyBorder="1" applyAlignment="1">
      <alignment horizontal="center" vertical="center" wrapText="1"/>
    </xf>
    <xf numFmtId="167" fontId="4" fillId="0" borderId="2" xfId="4" applyNumberFormat="1" applyFont="1" applyBorder="1" applyAlignment="1">
      <alignment horizontal="center" vertical="center" wrapText="1"/>
    </xf>
    <xf numFmtId="0" fontId="21" fillId="0" borderId="2" xfId="0" applyFont="1" applyBorder="1" applyAlignment="1">
      <alignment horizontal="left" vertical="center" wrapText="1"/>
    </xf>
    <xf numFmtId="0" fontId="21" fillId="0" borderId="2" xfId="4" applyFont="1" applyBorder="1" applyAlignment="1">
      <alignment horizontal="left" vertical="center" wrapText="1"/>
    </xf>
    <xf numFmtId="49" fontId="9" fillId="0" borderId="2" xfId="4" applyNumberFormat="1" applyFont="1" applyBorder="1" applyAlignment="1">
      <alignment horizontal="center" vertical="top" wrapText="1"/>
    </xf>
    <xf numFmtId="167" fontId="9" fillId="0" borderId="2" xfId="4" applyNumberFormat="1" applyFont="1" applyBorder="1" applyAlignment="1">
      <alignment horizontal="center" vertical="top" wrapText="1"/>
    </xf>
    <xf numFmtId="0" fontId="5" fillId="3" borderId="2" xfId="0" applyFont="1" applyFill="1" applyBorder="1" applyAlignment="1" applyProtection="1">
      <alignment horizontal="center"/>
      <protection locked="0"/>
    </xf>
    <xf numFmtId="168" fontId="6" fillId="0" borderId="2" xfId="0" applyNumberFormat="1" applyFont="1" applyBorder="1" applyAlignment="1">
      <alignment horizontal="center" vertical="center" wrapText="1"/>
    </xf>
    <xf numFmtId="167" fontId="6" fillId="0" borderId="2" xfId="4" applyNumberFormat="1" applyFont="1" applyBorder="1" applyAlignment="1">
      <alignment horizontal="center" vertical="center" wrapText="1"/>
    </xf>
    <xf numFmtId="0" fontId="25" fillId="0" borderId="2" xfId="0" applyFont="1" applyBorder="1" applyAlignment="1">
      <alignment horizontal="left" vertical="center" wrapText="1"/>
    </xf>
    <xf numFmtId="49" fontId="6" fillId="0" borderId="2" xfId="4" applyNumberFormat="1" applyFont="1" applyBorder="1" applyAlignment="1">
      <alignment horizontal="center" vertical="top" wrapText="1"/>
    </xf>
    <xf numFmtId="167" fontId="6" fillId="0" borderId="2" xfId="4" applyNumberFormat="1" applyFont="1" applyBorder="1" applyAlignment="1">
      <alignment horizontal="center" vertical="top" wrapText="1"/>
    </xf>
    <xf numFmtId="0" fontId="25" fillId="0" borderId="2" xfId="4" applyFont="1" applyBorder="1" applyAlignment="1">
      <alignment horizontal="left" vertical="center" wrapText="1"/>
    </xf>
    <xf numFmtId="0" fontId="0" fillId="0" borderId="0" xfId="0" applyFont="1"/>
    <xf numFmtId="0" fontId="8" fillId="3" borderId="2" xfId="0" applyFont="1" applyFill="1" applyBorder="1" applyAlignment="1" applyProtection="1">
      <alignment horizontal="left" vertical="center" wrapText="1"/>
      <protection locked="0"/>
    </xf>
    <xf numFmtId="0" fontId="16" fillId="0" borderId="2" xfId="5" applyFont="1" applyBorder="1" applyAlignment="1">
      <alignment horizontal="center" vertical="center" wrapText="1"/>
    </xf>
    <xf numFmtId="0" fontId="1" fillId="4" borderId="2" xfId="2" applyFont="1" applyFill="1" applyBorder="1" applyAlignment="1">
      <alignment horizontal="center" vertical="center"/>
    </xf>
    <xf numFmtId="0" fontId="14" fillId="4" borderId="2" xfId="2" applyFont="1" applyFill="1" applyBorder="1" applyAlignment="1">
      <alignment horizontal="center" vertical="center"/>
    </xf>
    <xf numFmtId="0" fontId="1" fillId="0" borderId="17" xfId="2" applyFont="1" applyBorder="1" applyAlignment="1">
      <alignment horizontal="center" vertical="center" wrapText="1"/>
    </xf>
    <xf numFmtId="0" fontId="1" fillId="0" borderId="17" xfId="2" applyFont="1" applyBorder="1" applyAlignment="1">
      <alignment horizontal="center" vertical="center"/>
    </xf>
    <xf numFmtId="0" fontId="1" fillId="0" borderId="6" xfId="2" applyFont="1" applyBorder="1" applyAlignment="1">
      <alignment horizontal="center" vertical="center"/>
    </xf>
    <xf numFmtId="0" fontId="14" fillId="0" borderId="5" xfId="2" applyFont="1" applyBorder="1" applyAlignment="1">
      <alignment horizontal="center" vertical="center"/>
    </xf>
    <xf numFmtId="0" fontId="14" fillId="0" borderId="2" xfId="2" applyFont="1" applyBorder="1" applyAlignment="1">
      <alignment horizontal="center" vertical="center"/>
    </xf>
    <xf numFmtId="0" fontId="4" fillId="3" borderId="2"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center" vertical="center"/>
      <protection locked="0"/>
    </xf>
    <xf numFmtId="165" fontId="4" fillId="3" borderId="7" xfId="0" applyNumberFormat="1" applyFont="1" applyFill="1" applyBorder="1" applyAlignment="1" applyProtection="1">
      <alignment horizontal="left" vertical="center" wrapText="1"/>
      <protection locked="0"/>
    </xf>
    <xf numFmtId="165" fontId="4" fillId="3" borderId="8" xfId="0" applyNumberFormat="1" applyFont="1" applyFill="1" applyBorder="1" applyAlignment="1" applyProtection="1">
      <alignment horizontal="left" vertical="center" wrapText="1"/>
      <protection locked="0"/>
    </xf>
    <xf numFmtId="0" fontId="4" fillId="3" borderId="16" xfId="0" applyFont="1" applyFill="1" applyBorder="1" applyAlignment="1" applyProtection="1">
      <alignment horizontal="left" vertical="center" wrapText="1"/>
      <protection locked="0"/>
    </xf>
    <xf numFmtId="0" fontId="4" fillId="3" borderId="6" xfId="0" applyFont="1" applyFill="1" applyBorder="1" applyAlignment="1" applyProtection="1">
      <alignment horizontal="left" vertical="center" wrapText="1"/>
      <protection locked="0"/>
    </xf>
    <xf numFmtId="0" fontId="6" fillId="3" borderId="16" xfId="0" applyFont="1" applyFill="1" applyBorder="1" applyAlignment="1" applyProtection="1">
      <alignment horizontal="left" vertical="center" wrapText="1"/>
      <protection locked="0"/>
    </xf>
    <xf numFmtId="0" fontId="6" fillId="3" borderId="17" xfId="0" applyFont="1" applyFill="1" applyBorder="1" applyAlignment="1" applyProtection="1">
      <alignment horizontal="left" vertical="center" wrapText="1"/>
      <protection locked="0"/>
    </xf>
    <xf numFmtId="0" fontId="6" fillId="3" borderId="6" xfId="0" applyFont="1" applyFill="1" applyBorder="1" applyAlignment="1" applyProtection="1">
      <alignment horizontal="left" vertical="center" wrapText="1"/>
      <protection locked="0"/>
    </xf>
    <xf numFmtId="0" fontId="4" fillId="3" borderId="17" xfId="0" applyFont="1" applyFill="1" applyBorder="1" applyAlignment="1" applyProtection="1">
      <alignment horizontal="left" vertical="center" wrapText="1"/>
      <protection locked="0"/>
    </xf>
    <xf numFmtId="0" fontId="5" fillId="3" borderId="2" xfId="0" applyFont="1" applyFill="1" applyBorder="1" applyAlignment="1" applyProtection="1">
      <alignment horizontal="center"/>
      <protection locked="0"/>
    </xf>
    <xf numFmtId="0" fontId="4" fillId="3" borderId="16" xfId="0" applyFont="1" applyFill="1" applyBorder="1" applyAlignment="1" applyProtection="1">
      <alignment horizontal="center" vertical="center" wrapText="1"/>
      <protection locked="0"/>
    </xf>
    <xf numFmtId="0" fontId="4" fillId="3" borderId="17" xfId="0" applyFont="1" applyFill="1" applyBorder="1" applyAlignment="1" applyProtection="1">
      <alignment horizontal="center" vertical="center" wrapText="1"/>
      <protection locked="0"/>
    </xf>
    <xf numFmtId="0" fontId="4" fillId="3" borderId="6" xfId="0" applyFont="1" applyFill="1" applyBorder="1" applyAlignment="1" applyProtection="1">
      <alignment horizontal="center" vertical="center" wrapText="1"/>
      <protection locked="0"/>
    </xf>
    <xf numFmtId="0" fontId="4" fillId="3" borderId="9" xfId="0" applyFont="1" applyFill="1" applyBorder="1" applyAlignment="1" applyProtection="1">
      <alignment horizontal="left" vertical="center" wrapText="1"/>
      <protection locked="0"/>
    </xf>
    <xf numFmtId="0" fontId="4" fillId="3" borderId="10" xfId="0" applyFont="1" applyFill="1" applyBorder="1" applyAlignment="1" applyProtection="1">
      <alignment horizontal="left" vertical="center" wrapText="1"/>
      <protection locked="0"/>
    </xf>
    <xf numFmtId="0" fontId="4" fillId="3" borderId="7" xfId="0" applyFont="1" applyFill="1" applyBorder="1" applyAlignment="1" applyProtection="1">
      <alignment horizontal="left" vertical="center" wrapText="1"/>
      <protection locked="0"/>
    </xf>
    <xf numFmtId="0" fontId="4" fillId="3" borderId="15" xfId="0" applyFont="1" applyFill="1" applyBorder="1" applyAlignment="1" applyProtection="1">
      <alignment horizontal="left" vertical="center" wrapText="1"/>
      <protection locked="0"/>
    </xf>
    <xf numFmtId="0" fontId="4" fillId="3" borderId="8" xfId="0" applyFont="1" applyFill="1" applyBorder="1" applyAlignment="1" applyProtection="1">
      <alignment horizontal="left" vertical="center" wrapText="1"/>
      <protection locked="0"/>
    </xf>
    <xf numFmtId="0" fontId="6" fillId="0" borderId="16" xfId="0" applyFont="1" applyBorder="1" applyAlignment="1">
      <alignment horizontal="center" vertical="top"/>
    </xf>
    <xf numFmtId="0" fontId="6" fillId="0" borderId="17" xfId="0" applyFont="1" applyBorder="1" applyAlignment="1">
      <alignment horizontal="center" vertical="top"/>
    </xf>
    <xf numFmtId="0" fontId="6" fillId="0" borderId="6" xfId="0" applyFont="1" applyBorder="1" applyAlignment="1">
      <alignment horizontal="center" vertical="top"/>
    </xf>
    <xf numFmtId="0" fontId="7" fillId="0" borderId="0" xfId="0" applyFont="1" applyAlignment="1">
      <alignment horizontal="left" wrapText="1"/>
    </xf>
    <xf numFmtId="0" fontId="4" fillId="3" borderId="2" xfId="0" applyFont="1" applyFill="1" applyBorder="1" applyAlignment="1" applyProtection="1">
      <alignment horizontal="left" vertical="center" wrapText="1"/>
      <protection locked="0"/>
    </xf>
    <xf numFmtId="0" fontId="5" fillId="3" borderId="7" xfId="0" applyFont="1" applyFill="1" applyBorder="1" applyAlignment="1" applyProtection="1">
      <alignment horizontal="left"/>
      <protection locked="0"/>
    </xf>
    <xf numFmtId="0" fontId="5" fillId="3" borderId="15" xfId="0" applyFont="1" applyFill="1" applyBorder="1" applyAlignment="1" applyProtection="1">
      <alignment horizontal="left"/>
      <protection locked="0"/>
    </xf>
    <xf numFmtId="0" fontId="5" fillId="3" borderId="8" xfId="0" applyFont="1" applyFill="1" applyBorder="1" applyAlignment="1" applyProtection="1">
      <alignment horizontal="left"/>
      <protection locked="0"/>
    </xf>
    <xf numFmtId="0" fontId="5" fillId="3" borderId="1" xfId="0" applyFont="1" applyFill="1" applyBorder="1" applyAlignment="1" applyProtection="1">
      <alignment horizontal="left"/>
      <protection locked="0"/>
    </xf>
    <xf numFmtId="0" fontId="5" fillId="3" borderId="0" xfId="0" applyFont="1" applyFill="1" applyAlignment="1" applyProtection="1">
      <alignment horizontal="left"/>
      <protection locked="0"/>
    </xf>
    <xf numFmtId="0" fontId="5" fillId="3" borderId="11" xfId="0" applyFont="1" applyFill="1" applyBorder="1" applyAlignment="1" applyProtection="1">
      <alignment horizontal="left"/>
      <protection locked="0"/>
    </xf>
    <xf numFmtId="0" fontId="5" fillId="3" borderId="9" xfId="0" applyFont="1" applyFill="1" applyBorder="1" applyAlignment="1" applyProtection="1">
      <alignment horizontal="left"/>
      <protection locked="0"/>
    </xf>
    <xf numFmtId="0" fontId="5" fillId="3" borderId="18" xfId="0" applyFont="1" applyFill="1" applyBorder="1" applyAlignment="1" applyProtection="1">
      <alignment horizontal="left"/>
      <protection locked="0"/>
    </xf>
    <xf numFmtId="0" fontId="5" fillId="3" borderId="10" xfId="0" applyFont="1" applyFill="1" applyBorder="1" applyAlignment="1" applyProtection="1">
      <alignment horizontal="left"/>
      <protection locked="0"/>
    </xf>
    <xf numFmtId="0" fontId="6" fillId="0" borderId="0" xfId="0" applyFont="1" applyAlignment="1">
      <alignment horizontal="left"/>
    </xf>
    <xf numFmtId="164" fontId="6" fillId="0" borderId="2" xfId="0" applyNumberFormat="1" applyFont="1" applyBorder="1" applyAlignment="1">
      <alignment vertical="top"/>
    </xf>
    <xf numFmtId="0" fontId="6" fillId="0" borderId="2" xfId="0" applyFont="1" applyBorder="1" applyAlignment="1">
      <alignment vertical="top"/>
    </xf>
    <xf numFmtId="0" fontId="6" fillId="0" borderId="2" xfId="0" applyFont="1" applyBorder="1" applyAlignment="1">
      <alignment horizontal="left" vertical="top"/>
    </xf>
    <xf numFmtId="0" fontId="15" fillId="2" borderId="0" xfId="1" applyFont="1" applyFill="1" applyAlignment="1">
      <alignment horizontal="center"/>
    </xf>
    <xf numFmtId="0" fontId="6" fillId="0" borderId="0" xfId="0" applyFont="1" applyAlignment="1">
      <alignment horizontal="left" vertical="top" wrapText="1"/>
    </xf>
    <xf numFmtId="0" fontId="4" fillId="0" borderId="0" xfId="1" applyAlignment="1">
      <alignment horizontal="left" wrapText="1"/>
    </xf>
    <xf numFmtId="0" fontId="4" fillId="0" borderId="0" xfId="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5" fillId="0" borderId="4" xfId="0" applyFont="1" applyBorder="1" applyAlignment="1"/>
    <xf numFmtId="0" fontId="5" fillId="0" borderId="5" xfId="0" applyFont="1" applyBorder="1" applyAlignment="1"/>
    <xf numFmtId="0" fontId="4" fillId="0" borderId="2" xfId="0" applyFont="1" applyBorder="1" applyAlignment="1">
      <alignment horizontal="left" vertical="top" wrapText="1"/>
    </xf>
  </cellXfs>
  <cellStyles count="6">
    <cellStyle name="Normal" xfId="0" builtinId="0"/>
    <cellStyle name="Normal 2" xfId="1" xr:uid="{00000000-0005-0000-0000-000001000000}"/>
    <cellStyle name="Normal 2 2" xfId="3" xr:uid="{00000000-0005-0000-0000-000002000000}"/>
    <cellStyle name="Normal 3" xfId="2" xr:uid="{00000000-0005-0000-0000-000003000000}"/>
    <cellStyle name="Normal 3 2" xfId="5" xr:uid="{00000000-0005-0000-0000-000004000000}"/>
    <cellStyle name="Normalny 2" xfId="4" xr:uid="{00000000-0005-0000-0000-000005000000}"/>
  </cellStyles>
  <dxfs count="1163">
    <dxf>
      <fill>
        <patternFill>
          <bgColor rgb="FFFF0000"/>
        </patternFill>
      </fill>
    </dxf>
    <dxf>
      <fill>
        <patternFill>
          <bgColor rgb="FFFF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indexed="11"/>
        </patternFill>
      </fill>
    </dxf>
    <dxf>
      <fill>
        <patternFill>
          <bgColor indexed="13"/>
        </patternFill>
      </fill>
    </dxf>
    <dxf>
      <fill>
        <patternFill>
          <bgColor indexed="10"/>
        </patternFill>
      </fill>
    </dxf>
    <dxf>
      <fill>
        <patternFill patternType="solid">
          <bgColor theme="0" tint="-0.14996795556505021"/>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indexed="11"/>
        </patternFill>
      </fill>
    </dxf>
    <dxf>
      <fill>
        <patternFill>
          <bgColor indexed="13"/>
        </patternFill>
      </fill>
    </dxf>
    <dxf>
      <fill>
        <patternFill>
          <bgColor indexed="10"/>
        </patternFill>
      </fill>
    </dxf>
    <dxf>
      <fill>
        <patternFill patternType="solid">
          <bgColor theme="0" tint="-0.14996795556505021"/>
        </patternFill>
      </fill>
    </dxf>
    <dxf>
      <fill>
        <patternFill>
          <bgColor theme="0" tint="-0.14996795556505021"/>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theme="0" tint="-0.14996795556505021"/>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theme="0" tint="-0.14996795556505021"/>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theme="0" tint="-0.14996795556505021"/>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theme="0" tint="-0.14996795556505021"/>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theme="0" tint="-0.14996795556505021"/>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theme="0" tint="-0.14996795556505021"/>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theme="0" tint="-0.14996795556505021"/>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theme="0" tint="-0.14996795556505021"/>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theme="0" tint="-0.14996795556505021"/>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theme="0" tint="-0.14996795556505021"/>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indexed="11"/>
        </patternFill>
      </fill>
    </dxf>
    <dxf>
      <fill>
        <patternFill>
          <bgColor indexed="13"/>
        </patternFill>
      </fill>
    </dxf>
    <dxf>
      <fill>
        <patternFill>
          <bgColor indexed="10"/>
        </patternFill>
      </fill>
    </dxf>
    <dxf>
      <fill>
        <patternFill patternType="solid">
          <bgColor theme="0" tint="-0.14996795556505021"/>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indexed="11"/>
        </patternFill>
      </fill>
    </dxf>
    <dxf>
      <fill>
        <patternFill>
          <bgColor indexed="13"/>
        </patternFill>
      </fill>
    </dxf>
    <dxf>
      <fill>
        <patternFill>
          <bgColor indexed="10"/>
        </patternFill>
      </fill>
    </dxf>
    <dxf>
      <fill>
        <patternFill patternType="solid">
          <bgColor theme="0" tint="-0.14996795556505021"/>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indexed="11"/>
        </patternFill>
      </fill>
    </dxf>
    <dxf>
      <fill>
        <patternFill>
          <bgColor indexed="13"/>
        </patternFill>
      </fill>
    </dxf>
    <dxf>
      <fill>
        <patternFill>
          <bgColor indexed="10"/>
        </patternFill>
      </fill>
    </dxf>
    <dxf>
      <fill>
        <patternFill patternType="solid">
          <bgColor theme="0" tint="-0.14996795556505021"/>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indexed="11"/>
        </patternFill>
      </fill>
    </dxf>
    <dxf>
      <fill>
        <patternFill>
          <bgColor indexed="13"/>
        </patternFill>
      </fill>
    </dxf>
    <dxf>
      <fill>
        <patternFill>
          <bgColor indexed="10"/>
        </patternFill>
      </fill>
    </dxf>
    <dxf>
      <fill>
        <patternFill patternType="solid">
          <bgColor theme="0" tint="-0.14996795556505021"/>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indexed="11"/>
        </patternFill>
      </fill>
    </dxf>
    <dxf>
      <fill>
        <patternFill>
          <bgColor indexed="13"/>
        </patternFill>
      </fill>
    </dxf>
    <dxf>
      <fill>
        <patternFill>
          <bgColor indexed="10"/>
        </patternFill>
      </fill>
    </dxf>
    <dxf>
      <fill>
        <patternFill patternType="solid">
          <bgColor theme="0" tint="-0.14996795556505021"/>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indexed="11"/>
        </patternFill>
      </fill>
    </dxf>
    <dxf>
      <fill>
        <patternFill>
          <bgColor indexed="13"/>
        </patternFill>
      </fill>
    </dxf>
    <dxf>
      <fill>
        <patternFill>
          <bgColor indexed="10"/>
        </patternFill>
      </fill>
    </dxf>
    <dxf>
      <fill>
        <patternFill patternType="solid">
          <bgColor theme="0" tint="-0.14996795556505021"/>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s>
  <tableStyles count="0" defaultTableStyle="TableStyleMedium9" defaultPivotStyle="PivotStyleLight16"/>
  <colors>
    <mruColors>
      <color rgb="FFFF0000"/>
      <color rgb="FF074F71"/>
      <color rgb="FFB5BD00"/>
      <color rgb="FF00FF00"/>
      <color rgb="FF0000B5"/>
      <color rgb="FFF8F8F8"/>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723900</xdr:colOff>
      <xdr:row>2</xdr:row>
      <xdr:rowOff>6448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14450" cy="77162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590550</xdr:colOff>
      <xdr:row>0</xdr:row>
      <xdr:rowOff>316672</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90550" cy="31667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590550</xdr:colOff>
      <xdr:row>0</xdr:row>
      <xdr:rowOff>316672</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90550" cy="31667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590550</xdr:colOff>
      <xdr:row>0</xdr:row>
      <xdr:rowOff>316672</xdr:rowOff>
    </xdr:to>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90550" cy="3166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66675</xdr:colOff>
      <xdr:row>0</xdr:row>
      <xdr:rowOff>66675</xdr:rowOff>
    </xdr:from>
    <xdr:ext cx="1074420" cy="553085"/>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66675"/>
          <a:ext cx="1074420" cy="55308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219075</xdr:colOff>
      <xdr:row>3</xdr:row>
      <xdr:rowOff>114300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14450" cy="7048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1238250</xdr:colOff>
      <xdr:row>1</xdr:row>
      <xdr:rowOff>523875</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14450" cy="7048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590550</xdr:colOff>
      <xdr:row>0</xdr:row>
      <xdr:rowOff>335722</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
          <a:ext cx="590550" cy="3166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590550</xdr:colOff>
      <xdr:row>0</xdr:row>
      <xdr:rowOff>316672</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90550" cy="31667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590550</xdr:colOff>
      <xdr:row>0</xdr:row>
      <xdr:rowOff>326197</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5"/>
          <a:ext cx="590550" cy="31667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590550</xdr:colOff>
      <xdr:row>0</xdr:row>
      <xdr:rowOff>316672</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90550" cy="31667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590550</xdr:colOff>
      <xdr:row>0</xdr:row>
      <xdr:rowOff>316672</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90550" cy="31667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5BD00"/>
  </sheetPr>
  <dimension ref="A1:C15"/>
  <sheetViews>
    <sheetView tabSelected="1" showWhiteSpace="0" zoomScaleNormal="100" workbookViewId="0">
      <selection activeCell="C10" sqref="C10"/>
    </sheetView>
  </sheetViews>
  <sheetFormatPr defaultColWidth="9.140625" defaultRowHeight="15" x14ac:dyDescent="0.25"/>
  <cols>
    <col min="1" max="1" width="9" customWidth="1"/>
    <col min="2" max="2" width="13.140625" customWidth="1"/>
    <col min="3" max="3" width="72.7109375" customWidth="1"/>
  </cols>
  <sheetData>
    <row r="1" spans="1:3" ht="30" customHeight="1" x14ac:dyDescent="0.25">
      <c r="A1" s="164" t="s">
        <v>0</v>
      </c>
      <c r="B1" s="164"/>
      <c r="C1" s="164"/>
    </row>
    <row r="2" spans="1:3" ht="30" customHeight="1" x14ac:dyDescent="0.25">
      <c r="A2" s="165" t="s">
        <v>1</v>
      </c>
      <c r="B2" s="165"/>
      <c r="C2" s="165"/>
    </row>
    <row r="3" spans="1:3" x14ac:dyDescent="0.25">
      <c r="A3" s="139"/>
      <c r="B3" s="139"/>
      <c r="C3" s="139"/>
    </row>
    <row r="4" spans="1:3" x14ac:dyDescent="0.25">
      <c r="A4" s="139"/>
      <c r="B4" s="139"/>
      <c r="C4" s="139"/>
    </row>
    <row r="5" spans="1:3" x14ac:dyDescent="0.25">
      <c r="A5" s="140"/>
      <c r="B5" s="140"/>
      <c r="C5" s="140"/>
    </row>
    <row r="6" spans="1:3" ht="15.75" x14ac:dyDescent="0.25">
      <c r="A6" s="163" t="s">
        <v>2</v>
      </c>
      <c r="B6" s="163"/>
      <c r="C6" s="163"/>
    </row>
    <row r="7" spans="1:3" x14ac:dyDescent="0.25">
      <c r="A7" s="142" t="s">
        <v>3</v>
      </c>
      <c r="B7" s="143" t="s">
        <v>4</v>
      </c>
      <c r="C7" s="144" t="s">
        <v>5</v>
      </c>
    </row>
    <row r="8" spans="1:3" x14ac:dyDescent="0.25">
      <c r="A8" s="155">
        <v>1</v>
      </c>
      <c r="B8" s="156">
        <v>43191</v>
      </c>
      <c r="C8" s="157" t="s">
        <v>555</v>
      </c>
    </row>
    <row r="9" spans="1:3" x14ac:dyDescent="0.25">
      <c r="A9" s="158" t="s">
        <v>6</v>
      </c>
      <c r="B9" s="159">
        <v>43305</v>
      </c>
      <c r="C9" s="160" t="s">
        <v>556</v>
      </c>
    </row>
    <row r="10" spans="1:3" ht="25.5" x14ac:dyDescent="0.25">
      <c r="A10" s="152" t="s">
        <v>553</v>
      </c>
      <c r="B10" s="153">
        <v>44652</v>
      </c>
      <c r="C10" s="151" t="s">
        <v>554</v>
      </c>
    </row>
    <row r="11" spans="1:3" x14ac:dyDescent="0.25">
      <c r="A11" s="145"/>
      <c r="B11" s="146"/>
      <c r="C11" s="147"/>
    </row>
    <row r="12" spans="1:3" ht="15.75" x14ac:dyDescent="0.25">
      <c r="A12" s="163" t="s">
        <v>7</v>
      </c>
      <c r="B12" s="163"/>
      <c r="C12" s="163"/>
    </row>
    <row r="13" spans="1:3" x14ac:dyDescent="0.25">
      <c r="A13" s="142" t="s">
        <v>3</v>
      </c>
      <c r="B13" s="143" t="s">
        <v>4</v>
      </c>
      <c r="C13" s="144" t="s">
        <v>5</v>
      </c>
    </row>
    <row r="14" spans="1:3" x14ac:dyDescent="0.25">
      <c r="A14" s="148"/>
      <c r="B14" s="149"/>
      <c r="C14" s="150" t="s">
        <v>8</v>
      </c>
    </row>
    <row r="15" spans="1:3" x14ac:dyDescent="0.25">
      <c r="A15" s="148"/>
      <c r="B15" s="149"/>
      <c r="C15" s="150" t="s">
        <v>8</v>
      </c>
    </row>
  </sheetData>
  <mergeCells count="4">
    <mergeCell ref="A12:C12"/>
    <mergeCell ref="A1:C1"/>
    <mergeCell ref="A2:C2"/>
    <mergeCell ref="A6:C6"/>
  </mergeCells>
  <phoneticPr fontId="24" type="noConversion"/>
  <pageMargins left="0.7" right="0.7" top="0.75" bottom="0.75" header="0.3" footer="0.3"/>
  <pageSetup scale="89" orientation="portrait" r:id="rId1"/>
  <headerFooter>
    <oddFooter>&amp;L&amp;8AE-PSOS-FR-08-E / Rev 2.0
(01-Apr-2022)&amp;R&amp;8Page &amp;P of &amp;N&amp;C&amp;"Calibri"&amp;11&amp;K000000&amp;"Calibri,Regular"&amp;8&amp;K000000Adient plc
Proprietary and Confidential_x000D_&amp;1#&amp;"Calibri"&amp;10&amp;K000000Adient – INTERNAL</oddFooter>
  </headerFooter>
  <ignoredErrors>
    <ignoredError sqref="A9" numberStoredAsText="1"/>
  </ignoredError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FF00"/>
  </sheetPr>
  <dimension ref="A1:Q48"/>
  <sheetViews>
    <sheetView zoomScaleNormal="100" zoomScaleSheetLayoutView="80" zoomScalePageLayoutView="60" workbookViewId="0">
      <selection activeCell="C9" sqref="A4:C9"/>
    </sheetView>
  </sheetViews>
  <sheetFormatPr defaultColWidth="9.140625" defaultRowHeight="14.25" x14ac:dyDescent="0.2"/>
  <cols>
    <col min="1" max="1" width="9.7109375" style="6" customWidth="1"/>
    <col min="2" max="2" width="28.7109375" style="6" customWidth="1"/>
    <col min="3" max="3" width="66.7109375" style="6" customWidth="1"/>
    <col min="4" max="4" width="12.7109375" style="17" customWidth="1"/>
    <col min="5" max="5" width="66.7109375" style="92" customWidth="1"/>
    <col min="6" max="6" width="12.7109375" style="6" customWidth="1"/>
    <col min="7" max="16384" width="9.140625" style="6"/>
  </cols>
  <sheetData>
    <row r="1" spans="1:7" ht="31.5" customHeight="1" x14ac:dyDescent="0.2">
      <c r="B1" s="65" t="s">
        <v>361</v>
      </c>
      <c r="C1" s="44"/>
      <c r="D1" s="45" t="s">
        <v>130</v>
      </c>
      <c r="E1" s="1"/>
      <c r="F1" s="1"/>
    </row>
    <row r="2" spans="1:7" ht="18" x14ac:dyDescent="0.2">
      <c r="A2" s="47" t="s">
        <v>362</v>
      </c>
      <c r="B2" s="44"/>
      <c r="C2" s="44"/>
      <c r="D2" s="1"/>
      <c r="E2" s="1"/>
      <c r="F2" s="1"/>
    </row>
    <row r="3" spans="1:7" s="12" customFormat="1" ht="15" x14ac:dyDescent="0.25">
      <c r="A3" s="50" t="s">
        <v>132</v>
      </c>
      <c r="B3" s="51" t="s">
        <v>133</v>
      </c>
      <c r="C3" s="52" t="s">
        <v>134</v>
      </c>
      <c r="D3" s="52" t="s">
        <v>135</v>
      </c>
      <c r="E3" s="63" t="s">
        <v>136</v>
      </c>
      <c r="F3" s="52" t="s">
        <v>100</v>
      </c>
    </row>
    <row r="4" spans="1:7" ht="25.5" x14ac:dyDescent="0.2">
      <c r="A4" s="53" t="s">
        <v>363</v>
      </c>
      <c r="B4" s="212" t="s">
        <v>364</v>
      </c>
      <c r="C4" s="54" t="s">
        <v>365</v>
      </c>
      <c r="D4" s="91"/>
      <c r="E4" s="91"/>
      <c r="F4" s="62"/>
    </row>
    <row r="5" spans="1:7" x14ac:dyDescent="0.2">
      <c r="A5" s="55"/>
      <c r="B5" s="213"/>
      <c r="C5" s="54" t="s">
        <v>366</v>
      </c>
      <c r="D5" s="91"/>
      <c r="E5" s="91"/>
      <c r="F5" s="62"/>
    </row>
    <row r="6" spans="1:7" ht="25.5" x14ac:dyDescent="0.2">
      <c r="A6" s="55"/>
      <c r="B6" s="213"/>
      <c r="C6" s="54" t="s">
        <v>367</v>
      </c>
      <c r="D6" s="91"/>
      <c r="E6" s="91"/>
      <c r="F6" s="62"/>
    </row>
    <row r="7" spans="1:7" x14ac:dyDescent="0.2">
      <c r="A7" s="55"/>
      <c r="B7" s="213"/>
      <c r="C7" s="54" t="s">
        <v>368</v>
      </c>
      <c r="D7" s="91"/>
      <c r="E7" s="91"/>
      <c r="F7" s="62"/>
    </row>
    <row r="8" spans="1:7" ht="25.5" x14ac:dyDescent="0.2">
      <c r="A8" s="55"/>
      <c r="B8" s="213"/>
      <c r="C8" s="54" t="s">
        <v>369</v>
      </c>
      <c r="D8" s="91"/>
      <c r="E8" s="91"/>
      <c r="F8" s="62"/>
    </row>
    <row r="9" spans="1:7" x14ac:dyDescent="0.2">
      <c r="A9" s="56"/>
      <c r="B9" s="214"/>
      <c r="C9" s="54" t="s">
        <v>370</v>
      </c>
      <c r="D9" s="91"/>
      <c r="E9" s="91"/>
      <c r="F9" s="62"/>
    </row>
    <row r="10" spans="1:7" ht="15" x14ac:dyDescent="0.2">
      <c r="A10" s="3"/>
      <c r="B10" s="1"/>
      <c r="C10" s="4"/>
      <c r="D10" s="92"/>
      <c r="E10" s="64" t="s">
        <v>145</v>
      </c>
      <c r="F10" s="58" t="str">
        <f>IF(COUNT(F4:F9)=0,"N/A",SUM(F4:F9)/COUNT(F4:F9))</f>
        <v>N/A</v>
      </c>
      <c r="G10" s="13"/>
    </row>
    <row r="11" spans="1:7" x14ac:dyDescent="0.2">
      <c r="A11" s="47" t="s">
        <v>371</v>
      </c>
      <c r="B11" s="48"/>
      <c r="C11" s="48"/>
      <c r="D11" s="2"/>
      <c r="E11" s="2"/>
      <c r="F11" s="11"/>
      <c r="G11" s="11"/>
    </row>
    <row r="12" spans="1:7" s="12" customFormat="1" ht="15" x14ac:dyDescent="0.25">
      <c r="A12" s="50" t="s">
        <v>132</v>
      </c>
      <c r="B12" s="51" t="s">
        <v>133</v>
      </c>
      <c r="C12" s="52" t="s">
        <v>134</v>
      </c>
      <c r="D12" s="52" t="s">
        <v>135</v>
      </c>
      <c r="E12" s="63" t="s">
        <v>136</v>
      </c>
      <c r="F12" s="52" t="s">
        <v>100</v>
      </c>
    </row>
    <row r="13" spans="1:7" ht="25.5" x14ac:dyDescent="0.2">
      <c r="A13" s="53" t="s">
        <v>372</v>
      </c>
      <c r="B13" s="212" t="s">
        <v>373</v>
      </c>
      <c r="C13" s="54" t="s">
        <v>374</v>
      </c>
      <c r="D13" s="91"/>
      <c r="E13" s="91"/>
      <c r="F13" s="62"/>
    </row>
    <row r="14" spans="1:7" x14ac:dyDescent="0.2">
      <c r="A14" s="55"/>
      <c r="B14" s="218"/>
      <c r="C14" s="54" t="s">
        <v>375</v>
      </c>
      <c r="D14" s="91"/>
      <c r="E14" s="91"/>
      <c r="F14" s="62"/>
    </row>
    <row r="15" spans="1:7" x14ac:dyDescent="0.2">
      <c r="A15" s="55"/>
      <c r="B15" s="218"/>
      <c r="C15" s="54" t="s">
        <v>376</v>
      </c>
      <c r="D15" s="91"/>
      <c r="E15" s="91"/>
      <c r="F15" s="62"/>
    </row>
    <row r="16" spans="1:7" x14ac:dyDescent="0.2">
      <c r="A16" s="55"/>
      <c r="B16" s="218"/>
      <c r="C16" s="54" t="s">
        <v>377</v>
      </c>
      <c r="D16" s="91"/>
      <c r="E16" s="91"/>
      <c r="F16" s="62"/>
    </row>
    <row r="17" spans="1:17" x14ac:dyDescent="0.2">
      <c r="A17" s="55"/>
      <c r="B17" s="218"/>
      <c r="C17" s="54" t="s">
        <v>378</v>
      </c>
      <c r="D17" s="91"/>
      <c r="E17" s="91"/>
      <c r="F17" s="62"/>
    </row>
    <row r="18" spans="1:17" x14ac:dyDescent="0.2">
      <c r="A18" s="55"/>
      <c r="B18" s="218"/>
      <c r="C18" s="54" t="s">
        <v>379</v>
      </c>
      <c r="D18" s="91"/>
      <c r="E18" s="91"/>
      <c r="F18" s="62"/>
    </row>
    <row r="19" spans="1:17" x14ac:dyDescent="0.2">
      <c r="A19" s="55"/>
      <c r="B19" s="218"/>
      <c r="C19" s="54" t="s">
        <v>380</v>
      </c>
      <c r="D19" s="91"/>
      <c r="E19" s="91"/>
      <c r="F19" s="62"/>
    </row>
    <row r="20" spans="1:17" x14ac:dyDescent="0.2">
      <c r="A20" s="55"/>
      <c r="B20" s="218"/>
      <c r="C20" s="54" t="s">
        <v>381</v>
      </c>
      <c r="D20" s="91"/>
      <c r="E20" s="91"/>
      <c r="F20" s="62"/>
    </row>
    <row r="21" spans="1:17" x14ac:dyDescent="0.2">
      <c r="A21" s="55"/>
      <c r="B21" s="218"/>
      <c r="C21" s="54" t="s">
        <v>382</v>
      </c>
      <c r="D21" s="91"/>
      <c r="E21" s="91"/>
      <c r="F21" s="62"/>
      <c r="Q21" s="12"/>
    </row>
    <row r="22" spans="1:17" x14ac:dyDescent="0.2">
      <c r="A22" s="55"/>
      <c r="B22" s="218"/>
      <c r="C22" s="54" t="s">
        <v>383</v>
      </c>
      <c r="D22" s="91"/>
      <c r="E22" s="91"/>
      <c r="F22" s="62"/>
    </row>
    <row r="23" spans="1:17" x14ac:dyDescent="0.2">
      <c r="A23" s="56"/>
      <c r="B23" s="219"/>
      <c r="C23" s="54" t="s">
        <v>384</v>
      </c>
      <c r="D23" s="91"/>
      <c r="E23" s="91"/>
      <c r="F23" s="62"/>
    </row>
    <row r="24" spans="1:17" ht="15" x14ac:dyDescent="0.2">
      <c r="A24" s="3"/>
      <c r="B24" s="1"/>
      <c r="C24" s="4"/>
      <c r="D24" s="92"/>
      <c r="E24" s="64" t="s">
        <v>145</v>
      </c>
      <c r="F24" s="58" t="str">
        <f>IF(COUNT(F13:F23)=0,"N/A",SUM(F13:F23)/COUNT(F13:F23))</f>
        <v>N/A</v>
      </c>
      <c r="G24" s="13"/>
    </row>
    <row r="25" spans="1:17" x14ac:dyDescent="0.2">
      <c r="A25" s="47" t="s">
        <v>385</v>
      </c>
      <c r="B25" s="48"/>
      <c r="C25" s="48"/>
      <c r="D25" s="2"/>
      <c r="E25" s="2"/>
      <c r="F25" s="11"/>
      <c r="G25" s="11"/>
    </row>
    <row r="26" spans="1:17" s="12" customFormat="1" ht="15" x14ac:dyDescent="0.2">
      <c r="A26" s="50" t="s">
        <v>132</v>
      </c>
      <c r="B26" s="51" t="s">
        <v>133</v>
      </c>
      <c r="C26" s="52" t="s">
        <v>134</v>
      </c>
      <c r="D26" s="52" t="s">
        <v>135</v>
      </c>
      <c r="E26" s="63" t="s">
        <v>136</v>
      </c>
      <c r="F26" s="52" t="s">
        <v>100</v>
      </c>
      <c r="Q26" s="6"/>
    </row>
    <row r="27" spans="1:17" ht="25.5" x14ac:dyDescent="0.2">
      <c r="A27" s="53" t="s">
        <v>386</v>
      </c>
      <c r="B27" s="212" t="s">
        <v>387</v>
      </c>
      <c r="C27" s="54" t="s">
        <v>388</v>
      </c>
      <c r="D27" s="91"/>
      <c r="E27" s="91"/>
      <c r="F27" s="62"/>
    </row>
    <row r="28" spans="1:17" x14ac:dyDescent="0.2">
      <c r="A28" s="55"/>
      <c r="B28" s="213"/>
      <c r="C28" s="54" t="s">
        <v>389</v>
      </c>
      <c r="D28" s="91"/>
      <c r="E28" s="91"/>
      <c r="F28" s="62"/>
      <c r="Q28" s="12"/>
    </row>
    <row r="29" spans="1:17" x14ac:dyDescent="0.2">
      <c r="A29" s="55"/>
      <c r="B29" s="213"/>
      <c r="C29" s="54" t="s">
        <v>390</v>
      </c>
      <c r="D29" s="91"/>
      <c r="E29" s="91"/>
      <c r="F29" s="62"/>
    </row>
    <row r="30" spans="1:17" ht="25.5" x14ac:dyDescent="0.2">
      <c r="A30" s="55"/>
      <c r="B30" s="213"/>
      <c r="C30" s="54" t="s">
        <v>391</v>
      </c>
      <c r="D30" s="91"/>
      <c r="E30" s="91"/>
      <c r="F30" s="62"/>
    </row>
    <row r="31" spans="1:17" ht="25.5" x14ac:dyDescent="0.2">
      <c r="A31" s="55"/>
      <c r="B31" s="213"/>
      <c r="C31" s="54" t="s">
        <v>392</v>
      </c>
      <c r="D31" s="91"/>
      <c r="E31" s="91"/>
      <c r="F31" s="62"/>
    </row>
    <row r="32" spans="1:17" ht="38.25" x14ac:dyDescent="0.2">
      <c r="A32" s="55"/>
      <c r="B32" s="213"/>
      <c r="C32" s="54" t="s">
        <v>393</v>
      </c>
      <c r="D32" s="91"/>
      <c r="E32" s="91"/>
      <c r="F32" s="62"/>
    </row>
    <row r="33" spans="1:17" x14ac:dyDescent="0.2">
      <c r="A33" s="56"/>
      <c r="B33" s="214"/>
      <c r="C33" s="54" t="s">
        <v>394</v>
      </c>
      <c r="D33" s="91"/>
      <c r="E33" s="91"/>
      <c r="F33" s="62"/>
    </row>
    <row r="34" spans="1:17" ht="15" x14ac:dyDescent="0.2">
      <c r="A34" s="3"/>
      <c r="B34" s="1"/>
      <c r="C34" s="4"/>
      <c r="D34" s="92"/>
      <c r="E34" s="64" t="s">
        <v>145</v>
      </c>
      <c r="F34" s="58" t="str">
        <f>IF(COUNT(F27:F33)=0,"N/A",SUM(F27:F33)/COUNT(F27:F33))</f>
        <v>N/A</v>
      </c>
      <c r="G34" s="13"/>
    </row>
    <row r="35" spans="1:17" x14ac:dyDescent="0.2">
      <c r="A35" s="47" t="s">
        <v>395</v>
      </c>
      <c r="B35" s="48"/>
      <c r="C35" s="48"/>
      <c r="D35" s="2"/>
      <c r="E35" s="2"/>
      <c r="F35" s="11"/>
      <c r="G35" s="11"/>
    </row>
    <row r="36" spans="1:17" s="12" customFormat="1" ht="15" x14ac:dyDescent="0.2">
      <c r="A36" s="50" t="s">
        <v>132</v>
      </c>
      <c r="B36" s="51" t="s">
        <v>133</v>
      </c>
      <c r="C36" s="52" t="s">
        <v>134</v>
      </c>
      <c r="D36" s="52" t="s">
        <v>135</v>
      </c>
      <c r="E36" s="63" t="s">
        <v>136</v>
      </c>
      <c r="F36" s="52" t="s">
        <v>100</v>
      </c>
      <c r="Q36" s="6"/>
    </row>
    <row r="37" spans="1:17" x14ac:dyDescent="0.2">
      <c r="A37" s="53" t="s">
        <v>396</v>
      </c>
      <c r="B37" s="212" t="s">
        <v>397</v>
      </c>
      <c r="C37" s="54" t="s">
        <v>398</v>
      </c>
      <c r="D37" s="91"/>
      <c r="E37" s="91"/>
      <c r="F37" s="62"/>
    </row>
    <row r="38" spans="1:17" x14ac:dyDescent="0.2">
      <c r="A38" s="55"/>
      <c r="B38" s="213"/>
      <c r="C38" s="54" t="s">
        <v>399</v>
      </c>
      <c r="D38" s="91"/>
      <c r="E38" s="91"/>
      <c r="F38" s="62"/>
    </row>
    <row r="39" spans="1:17" x14ac:dyDescent="0.2">
      <c r="A39" s="56"/>
      <c r="B39" s="214"/>
      <c r="C39" s="54" t="s">
        <v>400</v>
      </c>
      <c r="D39" s="91"/>
      <c r="E39" s="91"/>
      <c r="F39" s="62"/>
      <c r="Q39" s="12"/>
    </row>
    <row r="40" spans="1:17" ht="15" x14ac:dyDescent="0.2">
      <c r="A40" s="3"/>
      <c r="B40" s="1"/>
      <c r="C40" s="4"/>
      <c r="D40" s="92"/>
      <c r="E40" s="64" t="s">
        <v>145</v>
      </c>
      <c r="F40" s="58" t="str">
        <f>IF(COUNT(F37:F39)=0,"N/A",SUM(F37:F39)/COUNT(F37:F39))</f>
        <v>N/A</v>
      </c>
      <c r="G40" s="13"/>
    </row>
    <row r="41" spans="1:17" x14ac:dyDescent="0.2">
      <c r="A41" s="3"/>
      <c r="B41" s="1"/>
      <c r="C41" s="4"/>
      <c r="D41" s="92"/>
      <c r="E41" s="2"/>
      <c r="F41" s="11"/>
      <c r="G41" s="11"/>
    </row>
    <row r="42" spans="1:17" s="12" customFormat="1" ht="15" x14ac:dyDescent="0.2">
      <c r="A42" s="50" t="s">
        <v>132</v>
      </c>
      <c r="B42" s="51" t="s">
        <v>133</v>
      </c>
      <c r="C42" s="52" t="s">
        <v>134</v>
      </c>
      <c r="D42" s="52" t="s">
        <v>135</v>
      </c>
      <c r="E42" s="63" t="s">
        <v>136</v>
      </c>
      <c r="F42" s="52" t="s">
        <v>100</v>
      </c>
      <c r="Q42" s="6"/>
    </row>
    <row r="43" spans="1:17" ht="38.25" x14ac:dyDescent="0.2">
      <c r="A43" s="60" t="s">
        <v>401</v>
      </c>
      <c r="B43" s="89" t="s">
        <v>402</v>
      </c>
      <c r="C43" s="54" t="s">
        <v>403</v>
      </c>
      <c r="D43" s="91"/>
      <c r="E43" s="91"/>
      <c r="F43" s="62"/>
    </row>
    <row r="44" spans="1:17" ht="15" x14ac:dyDescent="0.2">
      <c r="A44" s="3"/>
      <c r="B44" s="1"/>
      <c r="C44" s="4"/>
      <c r="D44" s="92"/>
      <c r="E44" s="64" t="s">
        <v>145</v>
      </c>
      <c r="F44" s="58" t="str">
        <f>IF(COUNT(F43)=0,"N/A",SUM(F43)/COUNT(F43))</f>
        <v>N/A</v>
      </c>
      <c r="G44" s="13"/>
    </row>
    <row r="45" spans="1:17" x14ac:dyDescent="0.2">
      <c r="A45" s="3"/>
      <c r="B45" s="1"/>
      <c r="C45" s="4"/>
      <c r="D45" s="92"/>
      <c r="E45" s="2"/>
      <c r="F45" s="11"/>
      <c r="G45" s="11"/>
    </row>
    <row r="46" spans="1:17" x14ac:dyDescent="0.2">
      <c r="A46" s="3"/>
      <c r="B46" s="1"/>
      <c r="C46" s="4"/>
      <c r="D46" s="92"/>
      <c r="E46" s="93"/>
      <c r="F46" s="13"/>
      <c r="G46" s="13"/>
    </row>
    <row r="47" spans="1:17" x14ac:dyDescent="0.2">
      <c r="A47" s="3"/>
      <c r="B47" s="1"/>
      <c r="C47" s="4"/>
      <c r="D47" s="92"/>
      <c r="E47" s="93"/>
      <c r="F47" s="13"/>
      <c r="G47" s="11"/>
    </row>
    <row r="48" spans="1:17" x14ac:dyDescent="0.2">
      <c r="E48" s="2"/>
      <c r="F48" s="11"/>
      <c r="G48" s="11"/>
    </row>
  </sheetData>
  <mergeCells count="4">
    <mergeCell ref="B13:B23"/>
    <mergeCell ref="B27:B33"/>
    <mergeCell ref="B37:B39"/>
    <mergeCell ref="B4:B9"/>
  </mergeCells>
  <conditionalFormatting sqref="F48 F10 F24 F34 F40:F46">
    <cfRule type="cellIs" dxfId="633" priority="945" stopIfTrue="1" operator="equal">
      <formula>""""""</formula>
    </cfRule>
    <cfRule type="cellIs" dxfId="632" priority="946" stopIfTrue="1" operator="equal">
      <formula>"R"</formula>
    </cfRule>
    <cfRule type="cellIs" dxfId="631" priority="947" stopIfTrue="1" operator="equal">
      <formula>"y"</formula>
    </cfRule>
    <cfRule type="cellIs" dxfId="630" priority="948" stopIfTrue="1" operator="equal">
      <formula>"G"</formula>
    </cfRule>
  </conditionalFormatting>
  <conditionalFormatting sqref="G48 F44 G41:G45 F40 F10 F24 F34">
    <cfRule type="cellIs" dxfId="629" priority="750" operator="greaterThanOrEqual">
      <formula>4</formula>
    </cfRule>
    <cfRule type="cellIs" dxfId="628" priority="751" operator="greaterThanOrEqual">
      <formula>3</formula>
    </cfRule>
    <cfRule type="cellIs" dxfId="627" priority="752" operator="greaterThanOrEqual">
      <formula>0</formula>
    </cfRule>
  </conditionalFormatting>
  <conditionalFormatting sqref="F43 F4:F9 F13:F23 F27:F33 F37:F39">
    <cfRule type="cellIs" dxfId="626" priority="494" operator="equal">
      <formula>4</formula>
    </cfRule>
    <cfRule type="cellIs" dxfId="625" priority="495" operator="greaterThan">
      <formula>2.51</formula>
    </cfRule>
    <cfRule type="cellIs" dxfId="624" priority="496" operator="greaterThan">
      <formula>1.51</formula>
    </cfRule>
    <cfRule type="cellIs" dxfId="623" priority="497" operator="greaterThanOrEqual">
      <formula>0</formula>
    </cfRule>
  </conditionalFormatting>
  <conditionalFormatting sqref="F44 F10 F24 F34 F40">
    <cfRule type="cellIs" dxfId="622" priority="385" operator="equal">
      <formula>4</formula>
    </cfRule>
  </conditionalFormatting>
  <conditionalFormatting sqref="F44 F10 F24 F34 F40">
    <cfRule type="cellIs" dxfId="621" priority="382" operator="greaterThanOrEqual">
      <formula>3</formula>
    </cfRule>
    <cfRule type="cellIs" dxfId="620" priority="383" operator="greaterThanOrEqual">
      <formula>2</formula>
    </cfRule>
    <cfRule type="cellIs" dxfId="619" priority="384" operator="greaterThanOrEqual">
      <formula>0</formula>
    </cfRule>
  </conditionalFormatting>
  <conditionalFormatting sqref="F44 F10 F24 F34 F40">
    <cfRule type="cellIs" dxfId="618" priority="261" operator="equal">
      <formula>4</formula>
    </cfRule>
    <cfRule type="cellIs" dxfId="617" priority="262" operator="greaterThanOrEqual">
      <formula>3</formula>
    </cfRule>
    <cfRule type="cellIs" dxfId="616" priority="263" operator="greaterThanOrEqual">
      <formula>2</formula>
    </cfRule>
    <cfRule type="cellIs" dxfId="615" priority="264" operator="equal">
      <formula>0</formula>
    </cfRule>
  </conditionalFormatting>
  <conditionalFormatting sqref="F44 F10 F24 F34 F40">
    <cfRule type="cellIs" dxfId="614" priority="253" operator="equal">
      <formula>4</formula>
    </cfRule>
    <cfRule type="cellIs" dxfId="613" priority="254" operator="greaterThanOrEqual">
      <formula>2.51</formula>
    </cfRule>
    <cfRule type="cellIs" dxfId="612" priority="255" operator="greaterThanOrEqual">
      <formula>2</formula>
    </cfRule>
    <cfRule type="cellIs" dxfId="611" priority="256" operator="greaterThanOrEqual">
      <formula>0</formula>
    </cfRule>
  </conditionalFormatting>
  <conditionalFormatting sqref="F10">
    <cfRule type="cellIs" dxfId="610" priority="86" operator="equal">
      <formula>"N/A"</formula>
    </cfRule>
    <cfRule type="cellIs" dxfId="609" priority="87" operator="equal">
      <formula>4</formula>
    </cfRule>
    <cfRule type="cellIs" dxfId="608" priority="88" operator="greaterThanOrEqual">
      <formula>2.51</formula>
    </cfRule>
    <cfRule type="cellIs" dxfId="607" priority="89" operator="greaterThanOrEqual">
      <formula>2</formula>
    </cfRule>
    <cfRule type="cellIs" dxfId="606" priority="90" operator="greaterThanOrEqual">
      <formula>0</formula>
    </cfRule>
  </conditionalFormatting>
  <conditionalFormatting sqref="F10">
    <cfRule type="cellIs" dxfId="605" priority="81" operator="equal">
      <formula>"N/A"</formula>
    </cfRule>
    <cfRule type="cellIs" dxfId="604" priority="82" operator="equal">
      <formula>4</formula>
    </cfRule>
    <cfRule type="cellIs" dxfId="603" priority="83" operator="greaterThanOrEqual">
      <formula>2.51</formula>
    </cfRule>
    <cfRule type="cellIs" dxfId="602" priority="84" operator="greaterThanOrEqual">
      <formula>2</formula>
    </cfRule>
    <cfRule type="cellIs" dxfId="601" priority="85" operator="greaterThanOrEqual">
      <formula>0</formula>
    </cfRule>
  </conditionalFormatting>
  <conditionalFormatting sqref="F10">
    <cfRule type="cellIs" dxfId="600" priority="77" operator="equal">
      <formula>4</formula>
    </cfRule>
    <cfRule type="cellIs" dxfId="599" priority="78" operator="greaterThanOrEqual">
      <formula>2.51</formula>
    </cfRule>
    <cfRule type="cellIs" dxfId="598" priority="79" operator="greaterThanOrEqual">
      <formula>2</formula>
    </cfRule>
    <cfRule type="cellIs" dxfId="597" priority="80" operator="greaterThanOrEqual">
      <formula>0</formula>
    </cfRule>
  </conditionalFormatting>
  <conditionalFormatting sqref="F10">
    <cfRule type="cellIs" dxfId="596" priority="76" operator="equal">
      <formula>"N/A"</formula>
    </cfRule>
  </conditionalFormatting>
  <conditionalFormatting sqref="F10">
    <cfRule type="cellIs" dxfId="595" priority="72" operator="equal">
      <formula>4</formula>
    </cfRule>
    <cfRule type="cellIs" dxfId="594" priority="73" operator="greaterThanOrEqual">
      <formula>2.51</formula>
    </cfRule>
    <cfRule type="cellIs" dxfId="593" priority="74" operator="greaterThanOrEqual">
      <formula>2</formula>
    </cfRule>
    <cfRule type="cellIs" dxfId="592" priority="75" operator="greaterThanOrEqual">
      <formula>0</formula>
    </cfRule>
  </conditionalFormatting>
  <conditionalFormatting sqref="F10">
    <cfRule type="cellIs" dxfId="591" priority="71" operator="equal">
      <formula>"N/A"</formula>
    </cfRule>
  </conditionalFormatting>
  <conditionalFormatting sqref="F24">
    <cfRule type="cellIs" dxfId="590" priority="66" operator="equal">
      <formula>"N/A"</formula>
    </cfRule>
    <cfRule type="cellIs" dxfId="589" priority="67" operator="equal">
      <formula>4</formula>
    </cfRule>
    <cfRule type="cellIs" dxfId="588" priority="68" operator="greaterThanOrEqual">
      <formula>2.51</formula>
    </cfRule>
    <cfRule type="cellIs" dxfId="587" priority="69" operator="greaterThanOrEqual">
      <formula>2</formula>
    </cfRule>
    <cfRule type="cellIs" dxfId="586" priority="70" operator="greaterThanOrEqual">
      <formula>0</formula>
    </cfRule>
  </conditionalFormatting>
  <conditionalFormatting sqref="F24">
    <cfRule type="cellIs" dxfId="585" priority="61" operator="equal">
      <formula>"N/A"</formula>
    </cfRule>
    <cfRule type="cellIs" dxfId="584" priority="62" operator="equal">
      <formula>4</formula>
    </cfRule>
    <cfRule type="cellIs" dxfId="583" priority="63" operator="greaterThanOrEqual">
      <formula>2.51</formula>
    </cfRule>
    <cfRule type="cellIs" dxfId="582" priority="64" operator="greaterThanOrEqual">
      <formula>2</formula>
    </cfRule>
    <cfRule type="cellIs" dxfId="581" priority="65" operator="greaterThanOrEqual">
      <formula>0</formula>
    </cfRule>
  </conditionalFormatting>
  <conditionalFormatting sqref="F24">
    <cfRule type="cellIs" dxfId="580" priority="57" operator="equal">
      <formula>4</formula>
    </cfRule>
    <cfRule type="cellIs" dxfId="579" priority="58" operator="greaterThanOrEqual">
      <formula>2.51</formula>
    </cfRule>
    <cfRule type="cellIs" dxfId="578" priority="59" operator="greaterThanOrEqual">
      <formula>2</formula>
    </cfRule>
    <cfRule type="cellIs" dxfId="577" priority="60" operator="greaterThanOrEqual">
      <formula>0</formula>
    </cfRule>
  </conditionalFormatting>
  <conditionalFormatting sqref="F24">
    <cfRule type="cellIs" dxfId="576" priority="56" operator="equal">
      <formula>"N/A"</formula>
    </cfRule>
  </conditionalFormatting>
  <conditionalFormatting sqref="F24">
    <cfRule type="cellIs" dxfId="575" priority="52" operator="equal">
      <formula>4</formula>
    </cfRule>
    <cfRule type="cellIs" dxfId="574" priority="53" operator="greaterThanOrEqual">
      <formula>2.51</formula>
    </cfRule>
    <cfRule type="cellIs" dxfId="573" priority="54" operator="greaterThanOrEqual">
      <formula>2</formula>
    </cfRule>
    <cfRule type="cellIs" dxfId="572" priority="55" operator="greaterThanOrEqual">
      <formula>0</formula>
    </cfRule>
  </conditionalFormatting>
  <conditionalFormatting sqref="F24">
    <cfRule type="cellIs" dxfId="571" priority="51" operator="equal">
      <formula>"N/A"</formula>
    </cfRule>
  </conditionalFormatting>
  <conditionalFormatting sqref="F34">
    <cfRule type="cellIs" dxfId="570" priority="46" operator="equal">
      <formula>"N/A"</formula>
    </cfRule>
    <cfRule type="cellIs" dxfId="569" priority="47" operator="equal">
      <formula>4</formula>
    </cfRule>
    <cfRule type="cellIs" dxfId="568" priority="48" operator="greaterThanOrEqual">
      <formula>2.51</formula>
    </cfRule>
    <cfRule type="cellIs" dxfId="567" priority="49" operator="greaterThanOrEqual">
      <formula>2</formula>
    </cfRule>
    <cfRule type="cellIs" dxfId="566" priority="50" operator="greaterThanOrEqual">
      <formula>0</formula>
    </cfRule>
  </conditionalFormatting>
  <conditionalFormatting sqref="F34">
    <cfRule type="cellIs" dxfId="565" priority="41" operator="equal">
      <formula>"N/A"</formula>
    </cfRule>
    <cfRule type="cellIs" dxfId="564" priority="42" operator="equal">
      <formula>4</formula>
    </cfRule>
    <cfRule type="cellIs" dxfId="563" priority="43" operator="greaterThanOrEqual">
      <formula>2.51</formula>
    </cfRule>
    <cfRule type="cellIs" dxfId="562" priority="44" operator="greaterThanOrEqual">
      <formula>2</formula>
    </cfRule>
    <cfRule type="cellIs" dxfId="561" priority="45" operator="greaterThanOrEqual">
      <formula>0</formula>
    </cfRule>
  </conditionalFormatting>
  <conditionalFormatting sqref="F34">
    <cfRule type="cellIs" dxfId="560" priority="37" operator="equal">
      <formula>4</formula>
    </cfRule>
    <cfRule type="cellIs" dxfId="559" priority="38" operator="greaterThanOrEqual">
      <formula>2.51</formula>
    </cfRule>
    <cfRule type="cellIs" dxfId="558" priority="39" operator="greaterThanOrEqual">
      <formula>2</formula>
    </cfRule>
    <cfRule type="cellIs" dxfId="557" priority="40" operator="greaterThanOrEqual">
      <formula>0</formula>
    </cfRule>
  </conditionalFormatting>
  <conditionalFormatting sqref="F34">
    <cfRule type="cellIs" dxfId="556" priority="36" operator="equal">
      <formula>"N/A"</formula>
    </cfRule>
  </conditionalFormatting>
  <conditionalFormatting sqref="F34">
    <cfRule type="cellIs" dxfId="555" priority="32" operator="equal">
      <formula>4</formula>
    </cfRule>
    <cfRule type="cellIs" dxfId="554" priority="33" operator="greaterThanOrEqual">
      <formula>2.51</formula>
    </cfRule>
    <cfRule type="cellIs" dxfId="553" priority="34" operator="greaterThanOrEqual">
      <formula>2</formula>
    </cfRule>
    <cfRule type="cellIs" dxfId="552" priority="35" operator="greaterThanOrEqual">
      <formula>0</formula>
    </cfRule>
  </conditionalFormatting>
  <conditionalFormatting sqref="F34">
    <cfRule type="cellIs" dxfId="551" priority="31" operator="equal">
      <formula>"N/A"</formula>
    </cfRule>
  </conditionalFormatting>
  <conditionalFormatting sqref="F40">
    <cfRule type="cellIs" dxfId="550" priority="26" operator="equal">
      <formula>"N/A"</formula>
    </cfRule>
    <cfRule type="cellIs" dxfId="549" priority="27" operator="equal">
      <formula>4</formula>
    </cfRule>
    <cfRule type="cellIs" dxfId="548" priority="28" operator="greaterThanOrEqual">
      <formula>2.51</formula>
    </cfRule>
    <cfRule type="cellIs" dxfId="547" priority="29" operator="greaterThanOrEqual">
      <formula>2</formula>
    </cfRule>
    <cfRule type="cellIs" dxfId="546" priority="30" operator="greaterThanOrEqual">
      <formula>0</formula>
    </cfRule>
  </conditionalFormatting>
  <conditionalFormatting sqref="F40">
    <cfRule type="cellIs" dxfId="545" priority="21" operator="equal">
      <formula>"N/A"</formula>
    </cfRule>
    <cfRule type="cellIs" dxfId="544" priority="22" operator="equal">
      <formula>4</formula>
    </cfRule>
    <cfRule type="cellIs" dxfId="543" priority="23" operator="greaterThanOrEqual">
      <formula>2.51</formula>
    </cfRule>
    <cfRule type="cellIs" dxfId="542" priority="24" operator="greaterThanOrEqual">
      <formula>2</formula>
    </cfRule>
    <cfRule type="cellIs" dxfId="541" priority="25" operator="greaterThanOrEqual">
      <formula>0</formula>
    </cfRule>
  </conditionalFormatting>
  <conditionalFormatting sqref="F40">
    <cfRule type="cellIs" dxfId="540" priority="17" operator="equal">
      <formula>4</formula>
    </cfRule>
    <cfRule type="cellIs" dxfId="539" priority="18" operator="greaterThanOrEqual">
      <formula>2.51</formula>
    </cfRule>
    <cfRule type="cellIs" dxfId="538" priority="19" operator="greaterThanOrEqual">
      <formula>2</formula>
    </cfRule>
    <cfRule type="cellIs" dxfId="537" priority="20" operator="greaterThanOrEqual">
      <formula>0</formula>
    </cfRule>
  </conditionalFormatting>
  <conditionalFormatting sqref="F40">
    <cfRule type="cellIs" dxfId="536" priority="16" operator="equal">
      <formula>"N/A"</formula>
    </cfRule>
  </conditionalFormatting>
  <conditionalFormatting sqref="F40">
    <cfRule type="cellIs" dxfId="535" priority="12" operator="equal">
      <formula>4</formula>
    </cfRule>
    <cfRule type="cellIs" dxfId="534" priority="13" operator="greaterThanOrEqual">
      <formula>2.51</formula>
    </cfRule>
    <cfRule type="cellIs" dxfId="533" priority="14" operator="greaterThanOrEqual">
      <formula>2</formula>
    </cfRule>
    <cfRule type="cellIs" dxfId="532" priority="15" operator="greaterThanOrEqual">
      <formula>0</formula>
    </cfRule>
  </conditionalFormatting>
  <conditionalFormatting sqref="F40">
    <cfRule type="cellIs" dxfId="531" priority="11" operator="equal">
      <formula>"N/A"</formula>
    </cfRule>
  </conditionalFormatting>
  <conditionalFormatting sqref="F44">
    <cfRule type="cellIs" dxfId="530" priority="6" operator="equal">
      <formula>"N/A"</formula>
    </cfRule>
    <cfRule type="cellIs" dxfId="529" priority="7" operator="equal">
      <formula>4</formula>
    </cfRule>
    <cfRule type="cellIs" dxfId="528" priority="8" operator="greaterThanOrEqual">
      <formula>2.51</formula>
    </cfRule>
    <cfRule type="cellIs" dxfId="527" priority="9" operator="greaterThanOrEqual">
      <formula>2</formula>
    </cfRule>
    <cfRule type="cellIs" dxfId="526" priority="10" operator="greaterThanOrEqual">
      <formula>0</formula>
    </cfRule>
  </conditionalFormatting>
  <conditionalFormatting sqref="F44">
    <cfRule type="cellIs" dxfId="525" priority="2" operator="equal">
      <formula>4</formula>
    </cfRule>
    <cfRule type="cellIs" dxfId="524" priority="3" operator="greaterThanOrEqual">
      <formula>2.51</formula>
    </cfRule>
    <cfRule type="cellIs" dxfId="523" priority="4" operator="greaterThanOrEqual">
      <formula>2</formula>
    </cfRule>
    <cfRule type="cellIs" dxfId="522" priority="5" operator="greaterThanOrEqual">
      <formula>0</formula>
    </cfRule>
  </conditionalFormatting>
  <conditionalFormatting sqref="F44">
    <cfRule type="cellIs" dxfId="521" priority="1" operator="equal">
      <formula>"N/A"</formula>
    </cfRule>
  </conditionalFormatting>
  <pageMargins left="0.7" right="0.7" top="0.75" bottom="0.75" header="0.3" footer="0.3"/>
  <pageSetup scale="89" fitToHeight="7" orientation="portrait" r:id="rId1"/>
  <headerFooter>
    <oddFooter>&amp;L&amp;8AE-PSOS-FR-08-E / Rev 2.0
(01-Apr-2022)&amp;R&amp;8Page &amp;P of &amp;N&amp;C&amp;"Calibri"&amp;11&amp;K000000&amp;"Calibri,Regular"&amp;8&amp;K000000Adient plc
Proprietary and Confidential_x000D_&amp;1#&amp;"Calibri"&amp;10&amp;K000000Adient – INTERNAL</oddFooter>
  </headerFooter>
  <rowBreaks count="1" manualBreakCount="1">
    <brk id="34" max="16383" man="1"/>
  </rowBreaks>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900-000000000000}">
          <x14:formula1>
            <xm:f>Settings!$A$2:$A$6</xm:f>
          </x14:formula1>
          <xm:sqref>F43 F13:F23 F27:F33 F37:F39 F4:F9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FF00"/>
  </sheetPr>
  <dimension ref="A1:F77"/>
  <sheetViews>
    <sheetView zoomScaleNormal="100" zoomScaleSheetLayoutView="100" zoomScalePageLayoutView="70" workbookViewId="0">
      <selection activeCell="C9" sqref="A4:C9"/>
    </sheetView>
  </sheetViews>
  <sheetFormatPr defaultColWidth="9.140625" defaultRowHeight="14.25" x14ac:dyDescent="0.2"/>
  <cols>
    <col min="1" max="1" width="9.7109375" style="6" customWidth="1"/>
    <col min="2" max="2" width="28.7109375" style="6" customWidth="1"/>
    <col min="3" max="3" width="66.7109375" style="6" customWidth="1"/>
    <col min="4" max="4" width="12.7109375" style="17" customWidth="1"/>
    <col min="5" max="5" width="66.7109375" style="92" customWidth="1"/>
    <col min="6" max="6" width="12.7109375" style="6" customWidth="1"/>
    <col min="7" max="16384" width="9.140625" style="6"/>
  </cols>
  <sheetData>
    <row r="1" spans="1:6" ht="31.5" customHeight="1" x14ac:dyDescent="0.2">
      <c r="B1" s="65" t="s">
        <v>404</v>
      </c>
      <c r="C1" s="44"/>
      <c r="D1" s="45" t="s">
        <v>130</v>
      </c>
      <c r="E1" s="1"/>
      <c r="F1" s="46"/>
    </row>
    <row r="2" spans="1:6" x14ac:dyDescent="0.2">
      <c r="A2" s="47" t="s">
        <v>405</v>
      </c>
      <c r="B2" s="48"/>
      <c r="C2" s="48"/>
      <c r="D2" s="2"/>
      <c r="E2" s="2"/>
      <c r="F2" s="11"/>
    </row>
    <row r="3" spans="1:6" s="12" customFormat="1" ht="15" x14ac:dyDescent="0.25">
      <c r="A3" s="66" t="s">
        <v>132</v>
      </c>
      <c r="B3" s="51" t="s">
        <v>133</v>
      </c>
      <c r="C3" s="51"/>
      <c r="D3" s="52" t="s">
        <v>134</v>
      </c>
      <c r="E3" s="63" t="s">
        <v>135</v>
      </c>
      <c r="F3" s="52" t="s">
        <v>100</v>
      </c>
    </row>
    <row r="4" spans="1:6" ht="25.5" x14ac:dyDescent="0.2">
      <c r="A4" s="53" t="s">
        <v>406</v>
      </c>
      <c r="B4" s="212" t="s">
        <v>407</v>
      </c>
      <c r="C4" s="54" t="s">
        <v>408</v>
      </c>
      <c r="D4" s="91"/>
      <c r="E4" s="91"/>
      <c r="F4" s="62"/>
    </row>
    <row r="5" spans="1:6" x14ac:dyDescent="0.2">
      <c r="A5" s="55"/>
      <c r="B5" s="213"/>
      <c r="C5" s="54" t="s">
        <v>409</v>
      </c>
      <c r="D5" s="91"/>
      <c r="E5" s="91"/>
      <c r="F5" s="62"/>
    </row>
    <row r="6" spans="1:6" ht="25.5" x14ac:dyDescent="0.2">
      <c r="A6" s="55"/>
      <c r="B6" s="213"/>
      <c r="C6" s="54" t="s">
        <v>410</v>
      </c>
      <c r="D6" s="91"/>
      <c r="E6" s="91"/>
      <c r="F6" s="62"/>
    </row>
    <row r="7" spans="1:6" x14ac:dyDescent="0.2">
      <c r="A7" s="55"/>
      <c r="B7" s="213"/>
      <c r="C7" s="54" t="s">
        <v>411</v>
      </c>
      <c r="D7" s="91"/>
      <c r="E7" s="91"/>
      <c r="F7" s="62"/>
    </row>
    <row r="8" spans="1:6" ht="25.5" x14ac:dyDescent="0.2">
      <c r="A8" s="55"/>
      <c r="B8" s="213"/>
      <c r="C8" s="54" t="s">
        <v>412</v>
      </c>
      <c r="D8" s="91"/>
      <c r="E8" s="91"/>
      <c r="F8" s="62"/>
    </row>
    <row r="9" spans="1:6" ht="25.5" x14ac:dyDescent="0.2">
      <c r="A9" s="56"/>
      <c r="B9" s="214"/>
      <c r="C9" s="54" t="s">
        <v>413</v>
      </c>
      <c r="D9" s="91"/>
      <c r="E9" s="91"/>
      <c r="F9" s="62"/>
    </row>
    <row r="10" spans="1:6" ht="15" x14ac:dyDescent="0.2">
      <c r="A10" s="3"/>
      <c r="B10" s="1"/>
      <c r="C10" s="4"/>
      <c r="D10" s="92"/>
      <c r="E10" s="64" t="s">
        <v>145</v>
      </c>
      <c r="F10" s="58" t="str">
        <f>IF(COUNT(F4:F9)=0,"N/A",SUM(F4:F9)/COUNT(F4:F9))</f>
        <v>N/A</v>
      </c>
    </row>
    <row r="11" spans="1:6" x14ac:dyDescent="0.2">
      <c r="A11" s="3"/>
      <c r="B11" s="1"/>
      <c r="C11" s="4"/>
      <c r="D11" s="92"/>
      <c r="E11" s="93"/>
      <c r="F11" s="13"/>
    </row>
    <row r="12" spans="1:6" s="12" customFormat="1" ht="15" x14ac:dyDescent="0.25">
      <c r="A12" s="66" t="s">
        <v>132</v>
      </c>
      <c r="B12" s="51" t="s">
        <v>133</v>
      </c>
      <c r="C12" s="52" t="s">
        <v>134</v>
      </c>
      <c r="D12" s="52" t="s">
        <v>135</v>
      </c>
      <c r="E12" s="63" t="s">
        <v>136</v>
      </c>
      <c r="F12" s="52" t="s">
        <v>100</v>
      </c>
    </row>
    <row r="13" spans="1:6" ht="25.5" x14ac:dyDescent="0.2">
      <c r="A13" s="53" t="s">
        <v>414</v>
      </c>
      <c r="B13" s="212" t="s">
        <v>415</v>
      </c>
      <c r="C13" s="54" t="s">
        <v>416</v>
      </c>
      <c r="D13" s="91"/>
      <c r="E13" s="91"/>
      <c r="F13" s="62"/>
    </row>
    <row r="14" spans="1:6" ht="25.5" x14ac:dyDescent="0.2">
      <c r="A14" s="55"/>
      <c r="B14" s="213"/>
      <c r="C14" s="54" t="s">
        <v>417</v>
      </c>
      <c r="D14" s="91"/>
      <c r="E14" s="91"/>
      <c r="F14" s="62"/>
    </row>
    <row r="15" spans="1:6" x14ac:dyDescent="0.2">
      <c r="A15" s="55"/>
      <c r="B15" s="213"/>
      <c r="C15" s="54" t="s">
        <v>418</v>
      </c>
      <c r="D15" s="91"/>
      <c r="E15" s="91"/>
      <c r="F15" s="62"/>
    </row>
    <row r="16" spans="1:6" x14ac:dyDescent="0.2">
      <c r="A16" s="55"/>
      <c r="B16" s="213"/>
      <c r="C16" s="54" t="s">
        <v>419</v>
      </c>
      <c r="D16" s="91"/>
      <c r="E16" s="91"/>
      <c r="F16" s="62"/>
    </row>
    <row r="17" spans="1:6" ht="25.5" x14ac:dyDescent="0.2">
      <c r="A17" s="55"/>
      <c r="B17" s="213"/>
      <c r="C17" s="54" t="s">
        <v>420</v>
      </c>
      <c r="D17" s="91"/>
      <c r="E17" s="91"/>
      <c r="F17" s="62"/>
    </row>
    <row r="18" spans="1:6" x14ac:dyDescent="0.2">
      <c r="A18" s="56"/>
      <c r="B18" s="214"/>
      <c r="C18" s="54" t="s">
        <v>421</v>
      </c>
      <c r="D18" s="91"/>
      <c r="E18" s="91"/>
      <c r="F18" s="62"/>
    </row>
    <row r="19" spans="1:6" ht="15" x14ac:dyDescent="0.2">
      <c r="A19" s="3"/>
      <c r="B19" s="1"/>
      <c r="C19" s="4"/>
      <c r="D19" s="92"/>
      <c r="E19" s="64" t="s">
        <v>145</v>
      </c>
      <c r="F19" s="58" t="str">
        <f>IF(COUNT(F13:F18)=0,"N/A",SUM(F13:F18)/COUNT(F13:F18))</f>
        <v>N/A</v>
      </c>
    </row>
    <row r="20" spans="1:6" x14ac:dyDescent="0.2">
      <c r="A20" s="3"/>
      <c r="B20" s="1"/>
      <c r="C20" s="4"/>
      <c r="D20" s="92"/>
      <c r="E20" s="93"/>
      <c r="F20" s="13"/>
    </row>
    <row r="21" spans="1:6" s="12" customFormat="1" ht="15" x14ac:dyDescent="0.25">
      <c r="A21" s="66" t="s">
        <v>132</v>
      </c>
      <c r="B21" s="51" t="s">
        <v>133</v>
      </c>
      <c r="C21" s="52" t="s">
        <v>134</v>
      </c>
      <c r="D21" s="52" t="s">
        <v>135</v>
      </c>
      <c r="E21" s="63" t="s">
        <v>136</v>
      </c>
      <c r="F21" s="52" t="s">
        <v>100</v>
      </c>
    </row>
    <row r="22" spans="1:6" ht="25.5" x14ac:dyDescent="0.2">
      <c r="A22" s="53" t="s">
        <v>422</v>
      </c>
      <c r="B22" s="212" t="s">
        <v>423</v>
      </c>
      <c r="C22" s="54" t="s">
        <v>424</v>
      </c>
      <c r="D22" s="91"/>
      <c r="E22" s="91"/>
      <c r="F22" s="62"/>
    </row>
    <row r="23" spans="1:6" x14ac:dyDescent="0.2">
      <c r="A23" s="55"/>
      <c r="B23" s="213"/>
      <c r="C23" s="54" t="s">
        <v>425</v>
      </c>
      <c r="D23" s="91"/>
      <c r="E23" s="91"/>
      <c r="F23" s="62"/>
    </row>
    <row r="24" spans="1:6" ht="25.5" x14ac:dyDescent="0.2">
      <c r="A24" s="55"/>
      <c r="B24" s="213"/>
      <c r="C24" s="54" t="s">
        <v>426</v>
      </c>
      <c r="D24" s="91"/>
      <c r="E24" s="91"/>
      <c r="F24" s="62"/>
    </row>
    <row r="25" spans="1:6" x14ac:dyDescent="0.2">
      <c r="A25" s="56"/>
      <c r="B25" s="214"/>
      <c r="C25" s="54" t="s">
        <v>427</v>
      </c>
      <c r="D25" s="91"/>
      <c r="E25" s="91"/>
      <c r="F25" s="62"/>
    </row>
    <row r="26" spans="1:6" ht="15" x14ac:dyDescent="0.2">
      <c r="A26" s="3"/>
      <c r="B26" s="1"/>
      <c r="C26" s="4"/>
      <c r="D26" s="92"/>
      <c r="E26" s="64" t="s">
        <v>145</v>
      </c>
      <c r="F26" s="58" t="str">
        <f>IF(COUNT(F22:F25)=0,"N/A",SUM(F22:F25)/COUNT(F22:F25))</f>
        <v>N/A</v>
      </c>
    </row>
    <row r="27" spans="1:6" x14ac:dyDescent="0.2">
      <c r="A27" s="3"/>
      <c r="B27" s="1"/>
      <c r="C27" s="4"/>
      <c r="D27" s="92"/>
      <c r="E27" s="93"/>
      <c r="F27" s="13"/>
    </row>
    <row r="28" spans="1:6" s="12" customFormat="1" ht="15" x14ac:dyDescent="0.25">
      <c r="A28" s="66" t="s">
        <v>132</v>
      </c>
      <c r="B28" s="51" t="s">
        <v>133</v>
      </c>
      <c r="C28" s="52" t="s">
        <v>134</v>
      </c>
      <c r="D28" s="52" t="s">
        <v>135</v>
      </c>
      <c r="E28" s="63" t="s">
        <v>136</v>
      </c>
      <c r="F28" s="52" t="s">
        <v>100</v>
      </c>
    </row>
    <row r="29" spans="1:6" ht="25.5" x14ac:dyDescent="0.2">
      <c r="A29" s="53" t="s">
        <v>428</v>
      </c>
      <c r="B29" s="212" t="s">
        <v>429</v>
      </c>
      <c r="C29" s="54" t="s">
        <v>430</v>
      </c>
      <c r="D29" s="91"/>
      <c r="E29" s="91"/>
      <c r="F29" s="62"/>
    </row>
    <row r="30" spans="1:6" ht="25.5" x14ac:dyDescent="0.2">
      <c r="A30" s="55"/>
      <c r="B30" s="213"/>
      <c r="C30" s="54" t="s">
        <v>431</v>
      </c>
      <c r="D30" s="91"/>
      <c r="E30" s="91"/>
      <c r="F30" s="62"/>
    </row>
    <row r="31" spans="1:6" x14ac:dyDescent="0.2">
      <c r="A31" s="55"/>
      <c r="B31" s="213"/>
      <c r="C31" s="54" t="s">
        <v>432</v>
      </c>
      <c r="D31" s="91"/>
      <c r="E31" s="91"/>
      <c r="F31" s="62"/>
    </row>
    <row r="32" spans="1:6" ht="25.5" x14ac:dyDescent="0.2">
      <c r="A32" s="56"/>
      <c r="B32" s="214"/>
      <c r="C32" s="54" t="s">
        <v>433</v>
      </c>
      <c r="D32" s="91"/>
      <c r="E32" s="91"/>
      <c r="F32" s="62"/>
    </row>
    <row r="33" spans="1:6" ht="15" x14ac:dyDescent="0.2">
      <c r="A33" s="3"/>
      <c r="B33" s="1"/>
      <c r="C33" s="1"/>
      <c r="D33" s="4"/>
      <c r="E33" s="64" t="s">
        <v>145</v>
      </c>
      <c r="F33" s="58" t="str">
        <f>IF(COUNT(F29:F32)=0,"N/A",SUM(F29:F32)/COUNT(F29:F32))</f>
        <v>N/A</v>
      </c>
    </row>
    <row r="34" spans="1:6" x14ac:dyDescent="0.2">
      <c r="A34" s="3"/>
      <c r="B34" s="1"/>
      <c r="C34" s="1"/>
      <c r="D34" s="4"/>
      <c r="E34" s="64"/>
      <c r="F34" s="64"/>
    </row>
    <row r="35" spans="1:6" s="12" customFormat="1" ht="15" x14ac:dyDescent="0.25">
      <c r="A35" s="66" t="s">
        <v>132</v>
      </c>
      <c r="B35" s="51" t="s">
        <v>133</v>
      </c>
      <c r="C35" s="52" t="s">
        <v>134</v>
      </c>
      <c r="D35" s="52" t="s">
        <v>135</v>
      </c>
      <c r="E35" s="63" t="s">
        <v>136</v>
      </c>
      <c r="F35" s="52" t="s">
        <v>100</v>
      </c>
    </row>
    <row r="36" spans="1:6" ht="38.25" x14ac:dyDescent="0.2">
      <c r="A36" s="53" t="s">
        <v>434</v>
      </c>
      <c r="B36" s="212" t="s">
        <v>435</v>
      </c>
      <c r="C36" s="54" t="s">
        <v>436</v>
      </c>
      <c r="D36" s="91"/>
      <c r="E36" s="91"/>
      <c r="F36" s="62"/>
    </row>
    <row r="37" spans="1:6" ht="25.5" x14ac:dyDescent="0.2">
      <c r="A37" s="55"/>
      <c r="B37" s="213"/>
      <c r="C37" s="54" t="s">
        <v>437</v>
      </c>
      <c r="D37" s="91"/>
      <c r="E37" s="91"/>
      <c r="F37" s="62"/>
    </row>
    <row r="38" spans="1:6" ht="25.5" x14ac:dyDescent="0.2">
      <c r="A38" s="55"/>
      <c r="B38" s="213"/>
      <c r="C38" s="54" t="s">
        <v>438</v>
      </c>
      <c r="D38" s="91"/>
      <c r="E38" s="91"/>
      <c r="F38" s="62"/>
    </row>
    <row r="39" spans="1:6" ht="25.5" x14ac:dyDescent="0.2">
      <c r="A39" s="56"/>
      <c r="B39" s="214"/>
      <c r="C39" s="54" t="s">
        <v>439</v>
      </c>
      <c r="D39" s="91"/>
      <c r="E39" s="91"/>
      <c r="F39" s="62"/>
    </row>
    <row r="40" spans="1:6" ht="15" x14ac:dyDescent="0.2">
      <c r="A40" s="3"/>
      <c r="B40" s="1"/>
      <c r="C40" s="4"/>
      <c r="D40" s="92"/>
      <c r="E40" s="64" t="s">
        <v>145</v>
      </c>
      <c r="F40" s="58" t="str">
        <f>IF(COUNT(F36:F39)=0,"N/A",SUM(F36:F39)/COUNT(F36:F39))</f>
        <v>N/A</v>
      </c>
    </row>
    <row r="41" spans="1:6" x14ac:dyDescent="0.2">
      <c r="A41" s="3"/>
      <c r="B41" s="1"/>
      <c r="C41" s="4"/>
      <c r="D41" s="92"/>
      <c r="E41" s="64"/>
      <c r="F41" s="92"/>
    </row>
    <row r="42" spans="1:6" s="12" customFormat="1" ht="15" x14ac:dyDescent="0.25">
      <c r="A42" s="66" t="s">
        <v>132</v>
      </c>
      <c r="B42" s="51" t="s">
        <v>133</v>
      </c>
      <c r="C42" s="52" t="s">
        <v>134</v>
      </c>
      <c r="D42" s="52" t="s">
        <v>135</v>
      </c>
      <c r="E42" s="63" t="s">
        <v>136</v>
      </c>
      <c r="F42" s="52" t="s">
        <v>100</v>
      </c>
    </row>
    <row r="43" spans="1:6" ht="38.25" customHeight="1" x14ac:dyDescent="0.2">
      <c r="A43" s="207" t="s">
        <v>440</v>
      </c>
      <c r="B43" s="220" t="s">
        <v>441</v>
      </c>
      <c r="C43" s="54" t="s">
        <v>442</v>
      </c>
      <c r="D43" s="91"/>
      <c r="E43" s="91"/>
      <c r="F43" s="62"/>
    </row>
    <row r="44" spans="1:6" x14ac:dyDescent="0.2">
      <c r="A44" s="207"/>
      <c r="B44" s="220"/>
      <c r="C44" s="54" t="s">
        <v>443</v>
      </c>
      <c r="D44" s="91"/>
      <c r="E44" s="91"/>
      <c r="F44" s="62"/>
    </row>
    <row r="45" spans="1:6" ht="15" x14ac:dyDescent="0.2">
      <c r="A45" s="3"/>
      <c r="B45" s="1"/>
      <c r="C45" s="4"/>
      <c r="D45" s="92"/>
      <c r="E45" s="64" t="s">
        <v>145</v>
      </c>
      <c r="F45" s="58" t="str">
        <f>IF(COUNT(F43:F44)=0,"N/A",SUM(F43:F44)/COUNT(F43:F44))</f>
        <v>N/A</v>
      </c>
    </row>
    <row r="46" spans="1:6" x14ac:dyDescent="0.2">
      <c r="A46" s="47" t="s">
        <v>444</v>
      </c>
      <c r="B46" s="1"/>
      <c r="C46" s="4"/>
      <c r="D46" s="92"/>
      <c r="E46" s="93"/>
      <c r="F46" s="93"/>
    </row>
    <row r="47" spans="1:6" s="12" customFormat="1" ht="15" x14ac:dyDescent="0.25">
      <c r="A47" s="66" t="s">
        <v>132</v>
      </c>
      <c r="B47" s="51" t="s">
        <v>133</v>
      </c>
      <c r="C47" s="52" t="s">
        <v>134</v>
      </c>
      <c r="D47" s="52" t="s">
        <v>135</v>
      </c>
      <c r="E47" s="63" t="s">
        <v>136</v>
      </c>
      <c r="F47" s="52" t="s">
        <v>100</v>
      </c>
    </row>
    <row r="48" spans="1:6" ht="25.5" x14ac:dyDescent="0.2">
      <c r="A48" s="53" t="s">
        <v>445</v>
      </c>
      <c r="B48" s="212" t="s">
        <v>446</v>
      </c>
      <c r="C48" s="54" t="s">
        <v>447</v>
      </c>
      <c r="D48" s="91"/>
      <c r="E48" s="91"/>
      <c r="F48" s="62"/>
    </row>
    <row r="49" spans="1:6" x14ac:dyDescent="0.2">
      <c r="A49" s="55"/>
      <c r="B49" s="213"/>
      <c r="C49" s="54" t="s">
        <v>448</v>
      </c>
      <c r="D49" s="91"/>
      <c r="E49" s="91"/>
      <c r="F49" s="62"/>
    </row>
    <row r="50" spans="1:6" ht="25.5" x14ac:dyDescent="0.2">
      <c r="A50" s="55"/>
      <c r="B50" s="213"/>
      <c r="C50" s="54" t="s">
        <v>449</v>
      </c>
      <c r="D50" s="91"/>
      <c r="E50" s="91"/>
      <c r="F50" s="62"/>
    </row>
    <row r="51" spans="1:6" ht="38.25" x14ac:dyDescent="0.2">
      <c r="A51" s="55"/>
      <c r="B51" s="213"/>
      <c r="C51" s="54" t="s">
        <v>450</v>
      </c>
      <c r="D51" s="91"/>
      <c r="E51" s="91"/>
      <c r="F51" s="62"/>
    </row>
    <row r="52" spans="1:6" ht="25.5" x14ac:dyDescent="0.2">
      <c r="A52" s="56"/>
      <c r="B52" s="214"/>
      <c r="C52" s="54" t="s">
        <v>451</v>
      </c>
      <c r="D52" s="91"/>
      <c r="E52" s="91"/>
      <c r="F52" s="62"/>
    </row>
    <row r="53" spans="1:6" ht="15" x14ac:dyDescent="0.2">
      <c r="A53" s="3"/>
      <c r="B53" s="1"/>
      <c r="C53" s="4"/>
      <c r="D53" s="92"/>
      <c r="E53" s="64" t="s">
        <v>145</v>
      </c>
      <c r="F53" s="58" t="str">
        <f>IF(COUNT(F48:F52)=0,"N/A",SUM(F48:F52)/COUNT(F48:F52))</f>
        <v>N/A</v>
      </c>
    </row>
    <row r="54" spans="1:6" x14ac:dyDescent="0.2">
      <c r="A54" s="47" t="s">
        <v>452</v>
      </c>
      <c r="B54" s="1"/>
      <c r="C54" s="1"/>
      <c r="D54" s="4"/>
      <c r="E54" s="93"/>
      <c r="F54" s="13"/>
    </row>
    <row r="55" spans="1:6" s="12" customFormat="1" ht="15" x14ac:dyDescent="0.25">
      <c r="A55" s="66" t="s">
        <v>132</v>
      </c>
      <c r="B55" s="51" t="s">
        <v>133</v>
      </c>
      <c r="C55" s="52" t="s">
        <v>134</v>
      </c>
      <c r="D55" s="52" t="s">
        <v>135</v>
      </c>
      <c r="E55" s="63" t="s">
        <v>136</v>
      </c>
      <c r="F55" s="52" t="s">
        <v>100</v>
      </c>
    </row>
    <row r="56" spans="1:6" x14ac:dyDescent="0.2">
      <c r="A56" s="53" t="s">
        <v>453</v>
      </c>
      <c r="B56" s="212" t="s">
        <v>454</v>
      </c>
      <c r="C56" s="54" t="s">
        <v>455</v>
      </c>
      <c r="D56" s="91"/>
      <c r="E56" s="91"/>
      <c r="F56" s="62"/>
    </row>
    <row r="57" spans="1:6" ht="25.5" x14ac:dyDescent="0.2">
      <c r="A57" s="55"/>
      <c r="B57" s="213"/>
      <c r="C57" s="54" t="s">
        <v>456</v>
      </c>
      <c r="D57" s="91"/>
      <c r="E57" s="91"/>
      <c r="F57" s="62"/>
    </row>
    <row r="58" spans="1:6" ht="89.25" x14ac:dyDescent="0.2">
      <c r="A58" s="55"/>
      <c r="B58" s="213"/>
      <c r="C58" s="54" t="s">
        <v>457</v>
      </c>
      <c r="D58" s="91"/>
      <c r="E58" s="91"/>
      <c r="F58" s="62"/>
    </row>
    <row r="59" spans="1:6" ht="25.5" x14ac:dyDescent="0.2">
      <c r="A59" s="55"/>
      <c r="B59" s="213"/>
      <c r="C59" s="54" t="s">
        <v>458</v>
      </c>
      <c r="D59" s="91"/>
      <c r="E59" s="91"/>
      <c r="F59" s="62"/>
    </row>
    <row r="60" spans="1:6" ht="25.5" x14ac:dyDescent="0.2">
      <c r="A60" s="56"/>
      <c r="B60" s="214"/>
      <c r="C60" s="54" t="s">
        <v>459</v>
      </c>
      <c r="D60" s="91"/>
      <c r="E60" s="91"/>
      <c r="F60" s="62"/>
    </row>
    <row r="61" spans="1:6" ht="15" x14ac:dyDescent="0.2">
      <c r="A61" s="3"/>
      <c r="B61" s="1"/>
      <c r="C61" s="4"/>
      <c r="D61" s="92"/>
      <c r="E61" s="64" t="s">
        <v>145</v>
      </c>
      <c r="F61" s="58" t="str">
        <f>IF(COUNT(F56:F60)=0,"N/A",SUM(F56:F60)/COUNT(F56:F60))</f>
        <v>N/A</v>
      </c>
    </row>
    <row r="62" spans="1:6" x14ac:dyDescent="0.2">
      <c r="A62" s="3"/>
      <c r="B62" s="1"/>
      <c r="C62" s="4"/>
      <c r="D62" s="92"/>
      <c r="E62" s="93"/>
      <c r="F62" s="13"/>
    </row>
    <row r="63" spans="1:6" s="12" customFormat="1" ht="15" x14ac:dyDescent="0.25">
      <c r="A63" s="66" t="s">
        <v>132</v>
      </c>
      <c r="B63" s="51" t="s">
        <v>133</v>
      </c>
      <c r="C63" s="52" t="s">
        <v>134</v>
      </c>
      <c r="D63" s="52" t="s">
        <v>135</v>
      </c>
      <c r="E63" s="63" t="s">
        <v>136</v>
      </c>
      <c r="F63" s="52" t="s">
        <v>100</v>
      </c>
    </row>
    <row r="64" spans="1:6" ht="25.5" x14ac:dyDescent="0.2">
      <c r="A64" s="60" t="s">
        <v>460</v>
      </c>
      <c r="B64" s="54" t="s">
        <v>461</v>
      </c>
      <c r="C64" s="83" t="s">
        <v>462</v>
      </c>
      <c r="D64" s="91"/>
      <c r="E64" s="91"/>
      <c r="F64" s="62"/>
    </row>
    <row r="65" spans="1:6" ht="15" x14ac:dyDescent="0.2">
      <c r="A65" s="3"/>
      <c r="B65" s="1"/>
      <c r="C65" s="4"/>
      <c r="D65" s="92"/>
      <c r="E65" s="64" t="s">
        <v>145</v>
      </c>
      <c r="F65" s="58" t="str">
        <f>IF(COUNT(F64:F64)=0,"N/A",SUM(F64:F64)/COUNT(F64:F64))</f>
        <v>N/A</v>
      </c>
    </row>
    <row r="66" spans="1:6" x14ac:dyDescent="0.2">
      <c r="A66" s="47"/>
      <c r="B66" s="1"/>
      <c r="C66" s="1"/>
      <c r="D66" s="4"/>
      <c r="E66" s="93"/>
      <c r="F66" s="13"/>
    </row>
    <row r="67" spans="1:6" s="12" customFormat="1" ht="15" x14ac:dyDescent="0.25">
      <c r="A67" s="66" t="s">
        <v>132</v>
      </c>
      <c r="B67" s="51" t="s">
        <v>133</v>
      </c>
      <c r="C67" s="52" t="s">
        <v>134</v>
      </c>
      <c r="D67" s="52" t="s">
        <v>135</v>
      </c>
      <c r="E67" s="63" t="s">
        <v>136</v>
      </c>
      <c r="F67" s="52" t="s">
        <v>100</v>
      </c>
    </row>
    <row r="68" spans="1:6" ht="51" x14ac:dyDescent="0.2">
      <c r="A68" s="53" t="s">
        <v>463</v>
      </c>
      <c r="B68" s="212" t="s">
        <v>464</v>
      </c>
      <c r="C68" s="54" t="s">
        <v>465</v>
      </c>
      <c r="D68" s="91"/>
      <c r="E68" s="91"/>
      <c r="F68" s="62"/>
    </row>
    <row r="69" spans="1:6" x14ac:dyDescent="0.2">
      <c r="A69" s="55"/>
      <c r="B69" s="213"/>
      <c r="C69" s="54" t="s">
        <v>466</v>
      </c>
      <c r="D69" s="91"/>
      <c r="E69" s="91"/>
      <c r="F69" s="62"/>
    </row>
    <row r="70" spans="1:6" ht="76.5" x14ac:dyDescent="0.2">
      <c r="A70" s="55"/>
      <c r="B70" s="213"/>
      <c r="C70" s="54" t="s">
        <v>467</v>
      </c>
      <c r="D70" s="91"/>
      <c r="E70" s="91"/>
      <c r="F70" s="62"/>
    </row>
    <row r="71" spans="1:6" ht="25.5" x14ac:dyDescent="0.2">
      <c r="A71" s="55"/>
      <c r="B71" s="213"/>
      <c r="C71" s="54" t="s">
        <v>468</v>
      </c>
      <c r="D71" s="91"/>
      <c r="E71" s="91"/>
      <c r="F71" s="62"/>
    </row>
    <row r="72" spans="1:6" ht="25.5" x14ac:dyDescent="0.2">
      <c r="A72" s="56"/>
      <c r="B72" s="214"/>
      <c r="C72" s="54" t="s">
        <v>459</v>
      </c>
      <c r="D72" s="91"/>
      <c r="E72" s="91"/>
      <c r="F72" s="62"/>
    </row>
    <row r="73" spans="1:6" ht="15" x14ac:dyDescent="0.2">
      <c r="A73" s="3"/>
      <c r="B73" s="1"/>
      <c r="C73" s="4"/>
      <c r="D73" s="92"/>
      <c r="E73" s="64" t="s">
        <v>145</v>
      </c>
      <c r="F73" s="58" t="str">
        <f>IF(COUNT(F68:F72)=0,"N/A",SUM(F68:F72)/COUNT(F68:F72))</f>
        <v>N/A</v>
      </c>
    </row>
    <row r="74" spans="1:6" x14ac:dyDescent="0.2">
      <c r="A74" s="47" t="s">
        <v>469</v>
      </c>
      <c r="B74" s="1"/>
      <c r="C74" s="4"/>
      <c r="D74" s="92"/>
      <c r="E74" s="93"/>
      <c r="F74" s="93"/>
    </row>
    <row r="75" spans="1:6" s="12" customFormat="1" ht="15" x14ac:dyDescent="0.25">
      <c r="A75" s="66" t="s">
        <v>132</v>
      </c>
      <c r="B75" s="51" t="s">
        <v>133</v>
      </c>
      <c r="C75" s="52" t="s">
        <v>134</v>
      </c>
      <c r="D75" s="52" t="s">
        <v>135</v>
      </c>
      <c r="E75" s="63" t="s">
        <v>136</v>
      </c>
      <c r="F75" s="52" t="s">
        <v>100</v>
      </c>
    </row>
    <row r="76" spans="1:6" ht="39.75" customHeight="1" x14ac:dyDescent="0.2">
      <c r="A76" s="60" t="s">
        <v>470</v>
      </c>
      <c r="B76" s="89" t="s">
        <v>471</v>
      </c>
      <c r="C76" s="54" t="s">
        <v>472</v>
      </c>
      <c r="D76" s="91"/>
      <c r="E76" s="91"/>
      <c r="F76" s="62"/>
    </row>
    <row r="77" spans="1:6" ht="15" x14ac:dyDescent="0.2">
      <c r="A77" s="3"/>
      <c r="B77" s="1"/>
      <c r="C77" s="4"/>
      <c r="D77" s="92"/>
      <c r="E77" s="64" t="s">
        <v>145</v>
      </c>
      <c r="F77" s="58" t="str">
        <f>IF(COUNT(F76:F76)=0,"N/A",SUM(F76:F76)/COUNT(F76:F76))</f>
        <v>N/A</v>
      </c>
    </row>
  </sheetData>
  <mergeCells count="10">
    <mergeCell ref="A43:A44"/>
    <mergeCell ref="B68:B72"/>
    <mergeCell ref="B36:B39"/>
    <mergeCell ref="B22:B25"/>
    <mergeCell ref="B48:B52"/>
    <mergeCell ref="B4:B9"/>
    <mergeCell ref="B13:B18"/>
    <mergeCell ref="B29:B32"/>
    <mergeCell ref="B56:B60"/>
    <mergeCell ref="B43:B44"/>
  </mergeCells>
  <conditionalFormatting sqref="F43:F45 F36:F40 F22:F26 F10 F13:F19 F29:F33 F48:F53 F56:F61 F68:F73 F64:F65 F76:F77">
    <cfRule type="cellIs" dxfId="520" priority="1338" operator="equal">
      <formula>5</formula>
    </cfRule>
    <cfRule type="cellIs" dxfId="519" priority="1339" operator="equal">
      <formula>3</formula>
    </cfRule>
    <cfRule type="cellIs" dxfId="518" priority="1340" operator="equal">
      <formula>1</formula>
    </cfRule>
  </conditionalFormatting>
  <conditionalFormatting sqref="F40 F45 F26 F19 F10 F33 F48:F53 F61 F73 F65 F76:F77">
    <cfRule type="cellIs" dxfId="517" priority="1335" operator="greaterThanOrEqual">
      <formula>4</formula>
    </cfRule>
    <cfRule type="cellIs" dxfId="516" priority="1336" operator="greaterThanOrEqual">
      <formula>3</formula>
    </cfRule>
    <cfRule type="cellIs" dxfId="515" priority="1337" operator="greaterThanOrEqual">
      <formula>0</formula>
    </cfRule>
  </conditionalFormatting>
  <conditionalFormatting sqref="F43:F45 F36:F40 F22:F26 F10 F13:F19 F29:F33 F48:F53 F56:F61 F68:F73 F64:F65 F76:F77">
    <cfRule type="cellIs" dxfId="514" priority="1255" operator="equal">
      <formula>4</formula>
    </cfRule>
    <cfRule type="cellIs" dxfId="513" priority="1256" operator="equal">
      <formula>3</formula>
    </cfRule>
    <cfRule type="cellIs" dxfId="512" priority="1257" operator="equal">
      <formula>2</formula>
    </cfRule>
    <cfRule type="cellIs" dxfId="511" priority="1258" operator="equal">
      <formula>1</formula>
    </cfRule>
  </conditionalFormatting>
  <conditionalFormatting sqref="F40 F45 F26 F19 F10 F33 F48:F53 F61 F73 F65 F76:F77">
    <cfRule type="cellIs" dxfId="510" priority="1107" stopIfTrue="1" operator="equal">
      <formula>""""""</formula>
    </cfRule>
    <cfRule type="cellIs" dxfId="509" priority="1108" stopIfTrue="1" operator="equal">
      <formula>"R"</formula>
    </cfRule>
    <cfRule type="cellIs" dxfId="508" priority="1109" stopIfTrue="1" operator="equal">
      <formula>"y"</formula>
    </cfRule>
    <cfRule type="cellIs" dxfId="507" priority="1110" stopIfTrue="1" operator="equal">
      <formula>"G"</formula>
    </cfRule>
  </conditionalFormatting>
  <conditionalFormatting sqref="F40 F45 F26 F19 F4:F10 F33 F48:F53 F61 F73 F65 F76:F77">
    <cfRule type="cellIs" dxfId="506" priority="1027" operator="equal">
      <formula>4</formula>
    </cfRule>
  </conditionalFormatting>
  <conditionalFormatting sqref="F40 F45 F26 F19 F4:F10 F33 F48:F53 F61 F73 F65 F76:F77">
    <cfRule type="cellIs" dxfId="505" priority="1028" operator="greaterThan">
      <formula>2.51</formula>
    </cfRule>
    <cfRule type="cellIs" dxfId="504" priority="1029" operator="greaterThan">
      <formula>1.51</formula>
    </cfRule>
    <cfRule type="cellIs" dxfId="503" priority="1030" operator="greaterThanOrEqual">
      <formula>0</formula>
    </cfRule>
  </conditionalFormatting>
  <conditionalFormatting sqref="F56:F60 F64 F68:F72 F43:F44 F48:F52 F36:F39 F29:F32 F13:F18 F22:F25 F76">
    <cfRule type="cellIs" dxfId="502" priority="1009" operator="equal">
      <formula>4</formula>
    </cfRule>
    <cfRule type="cellIs" dxfId="501" priority="1010" operator="greaterThanOrEqual">
      <formula>3</formula>
    </cfRule>
    <cfRule type="cellIs" dxfId="500" priority="1011" operator="greaterThanOrEqual">
      <formula>2</formula>
    </cfRule>
    <cfRule type="cellIs" dxfId="499" priority="1012" operator="greaterThanOrEqual">
      <formula>0</formula>
    </cfRule>
  </conditionalFormatting>
  <conditionalFormatting sqref="F40 F45 F26 F19 F10 F33 F48:F53 F61 F73 F65 F76:F77">
    <cfRule type="cellIs" dxfId="498" priority="794" operator="equal">
      <formula>4</formula>
    </cfRule>
    <cfRule type="cellIs" dxfId="497" priority="795" operator="greaterThanOrEqual">
      <formula>3</formula>
    </cfRule>
    <cfRule type="cellIs" dxfId="496" priority="796" operator="greaterThanOrEqual">
      <formula>2</formula>
    </cfRule>
    <cfRule type="cellIs" dxfId="495" priority="797" operator="equal">
      <formula>0</formula>
    </cfRule>
  </conditionalFormatting>
  <conditionalFormatting sqref="F40 F45 F26 F19 F10 F33 F48:F53 F61 F73 F65 F76:F77">
    <cfRule type="cellIs" dxfId="494" priority="786" operator="equal">
      <formula>4</formula>
    </cfRule>
    <cfRule type="cellIs" dxfId="493" priority="787" operator="greaterThanOrEqual">
      <formula>2.51</formula>
    </cfRule>
    <cfRule type="cellIs" dxfId="492" priority="788" operator="greaterThanOrEqual">
      <formula>2</formula>
    </cfRule>
    <cfRule type="cellIs" dxfId="491" priority="789" operator="greaterThanOrEqual">
      <formula>0</formula>
    </cfRule>
  </conditionalFormatting>
  <conditionalFormatting sqref="F10">
    <cfRule type="cellIs" dxfId="490" priority="471" operator="equal">
      <formula>"N/A"</formula>
    </cfRule>
    <cfRule type="cellIs" dxfId="489" priority="472" operator="equal">
      <formula>4</formula>
    </cfRule>
    <cfRule type="cellIs" dxfId="488" priority="473" operator="greaterThanOrEqual">
      <formula>2.51</formula>
    </cfRule>
    <cfRule type="cellIs" dxfId="487" priority="474" operator="greaterThanOrEqual">
      <formula>2</formula>
    </cfRule>
    <cfRule type="cellIs" dxfId="486" priority="475" operator="greaterThanOrEqual">
      <formula>0</formula>
    </cfRule>
  </conditionalFormatting>
  <conditionalFormatting sqref="F10">
    <cfRule type="cellIs" dxfId="485" priority="466" operator="equal">
      <formula>"N/A"</formula>
    </cfRule>
    <cfRule type="cellIs" dxfId="484" priority="467" operator="equal">
      <formula>4</formula>
    </cfRule>
    <cfRule type="cellIs" dxfId="483" priority="468" operator="greaterThanOrEqual">
      <formula>2.51</formula>
    </cfRule>
    <cfRule type="cellIs" dxfId="482" priority="469" operator="greaterThanOrEqual">
      <formula>2</formula>
    </cfRule>
    <cfRule type="cellIs" dxfId="481" priority="470" operator="greaterThanOrEqual">
      <formula>0</formula>
    </cfRule>
  </conditionalFormatting>
  <conditionalFormatting sqref="F10">
    <cfRule type="cellIs" dxfId="480" priority="461" operator="equal">
      <formula>"N/A"</formula>
    </cfRule>
    <cfRule type="cellIs" dxfId="479" priority="462" operator="equal">
      <formula>4</formula>
    </cfRule>
    <cfRule type="cellIs" dxfId="478" priority="463" operator="greaterThanOrEqual">
      <formula>2.51</formula>
    </cfRule>
    <cfRule type="cellIs" dxfId="477" priority="464" operator="greaterThanOrEqual">
      <formula>2</formula>
    </cfRule>
    <cfRule type="cellIs" dxfId="476" priority="465" operator="greaterThanOrEqual">
      <formula>0</formula>
    </cfRule>
  </conditionalFormatting>
  <conditionalFormatting sqref="F10">
    <cfRule type="cellIs" dxfId="475" priority="457" operator="equal">
      <formula>4</formula>
    </cfRule>
    <cfRule type="cellIs" dxfId="474" priority="458" operator="greaterThanOrEqual">
      <formula>2.51</formula>
    </cfRule>
    <cfRule type="cellIs" dxfId="473" priority="459" operator="greaterThanOrEqual">
      <formula>2</formula>
    </cfRule>
    <cfRule type="cellIs" dxfId="472" priority="460" operator="greaterThanOrEqual">
      <formula>0</formula>
    </cfRule>
  </conditionalFormatting>
  <conditionalFormatting sqref="F10">
    <cfRule type="cellIs" dxfId="471" priority="456" operator="equal">
      <formula>"N/A"</formula>
    </cfRule>
  </conditionalFormatting>
  <conditionalFormatting sqref="F10">
    <cfRule type="cellIs" dxfId="470" priority="452" operator="equal">
      <formula>4</formula>
    </cfRule>
    <cfRule type="cellIs" dxfId="469" priority="453" operator="greaterThanOrEqual">
      <formula>2.51</formula>
    </cfRule>
    <cfRule type="cellIs" dxfId="468" priority="454" operator="greaterThanOrEqual">
      <formula>2</formula>
    </cfRule>
    <cfRule type="cellIs" dxfId="467" priority="455" operator="greaterThanOrEqual">
      <formula>0</formula>
    </cfRule>
  </conditionalFormatting>
  <conditionalFormatting sqref="F10">
    <cfRule type="cellIs" dxfId="466" priority="451" operator="equal">
      <formula>"N/A"</formula>
    </cfRule>
  </conditionalFormatting>
  <conditionalFormatting sqref="F19">
    <cfRule type="cellIs" dxfId="465" priority="446" operator="equal">
      <formula>"N/A"</formula>
    </cfRule>
    <cfRule type="cellIs" dxfId="464" priority="447" operator="equal">
      <formula>4</formula>
    </cfRule>
    <cfRule type="cellIs" dxfId="463" priority="448" operator="greaterThanOrEqual">
      <formula>2.51</formula>
    </cfRule>
    <cfRule type="cellIs" dxfId="462" priority="449" operator="greaterThanOrEqual">
      <formula>2</formula>
    </cfRule>
    <cfRule type="cellIs" dxfId="461" priority="450" operator="greaterThanOrEqual">
      <formula>0</formula>
    </cfRule>
  </conditionalFormatting>
  <conditionalFormatting sqref="F19">
    <cfRule type="cellIs" dxfId="460" priority="441" operator="equal">
      <formula>"N/A"</formula>
    </cfRule>
    <cfRule type="cellIs" dxfId="459" priority="442" operator="equal">
      <formula>4</formula>
    </cfRule>
    <cfRule type="cellIs" dxfId="458" priority="443" operator="greaterThanOrEqual">
      <formula>2.51</formula>
    </cfRule>
    <cfRule type="cellIs" dxfId="457" priority="444" operator="greaterThanOrEqual">
      <formula>2</formula>
    </cfRule>
    <cfRule type="cellIs" dxfId="456" priority="445" operator="greaterThanOrEqual">
      <formula>0</formula>
    </cfRule>
  </conditionalFormatting>
  <conditionalFormatting sqref="F19">
    <cfRule type="cellIs" dxfId="455" priority="436" operator="equal">
      <formula>"N/A"</formula>
    </cfRule>
    <cfRule type="cellIs" dxfId="454" priority="437" operator="equal">
      <formula>4</formula>
    </cfRule>
    <cfRule type="cellIs" dxfId="453" priority="438" operator="greaterThanOrEqual">
      <formula>2.51</formula>
    </cfRule>
    <cfRule type="cellIs" dxfId="452" priority="439" operator="greaterThanOrEqual">
      <formula>2</formula>
    </cfRule>
    <cfRule type="cellIs" dxfId="451" priority="440" operator="greaterThanOrEqual">
      <formula>0</formula>
    </cfRule>
  </conditionalFormatting>
  <conditionalFormatting sqref="F19">
    <cfRule type="cellIs" dxfId="450" priority="432" operator="equal">
      <formula>4</formula>
    </cfRule>
    <cfRule type="cellIs" dxfId="449" priority="433" operator="greaterThanOrEqual">
      <formula>2.51</formula>
    </cfRule>
    <cfRule type="cellIs" dxfId="448" priority="434" operator="greaterThanOrEqual">
      <formula>2</formula>
    </cfRule>
    <cfRule type="cellIs" dxfId="447" priority="435" operator="greaterThanOrEqual">
      <formula>0</formula>
    </cfRule>
  </conditionalFormatting>
  <conditionalFormatting sqref="F19">
    <cfRule type="cellIs" dxfId="446" priority="431" operator="equal">
      <formula>"N/A"</formula>
    </cfRule>
  </conditionalFormatting>
  <conditionalFormatting sqref="F19">
    <cfRule type="cellIs" dxfId="445" priority="427" operator="equal">
      <formula>4</formula>
    </cfRule>
    <cfRule type="cellIs" dxfId="444" priority="428" operator="greaterThanOrEqual">
      <formula>2.51</formula>
    </cfRule>
    <cfRule type="cellIs" dxfId="443" priority="429" operator="greaterThanOrEqual">
      <formula>2</formula>
    </cfRule>
    <cfRule type="cellIs" dxfId="442" priority="430" operator="greaterThanOrEqual">
      <formula>0</formula>
    </cfRule>
  </conditionalFormatting>
  <conditionalFormatting sqref="F19">
    <cfRule type="cellIs" dxfId="441" priority="426" operator="equal">
      <formula>"N/A"</formula>
    </cfRule>
  </conditionalFormatting>
  <conditionalFormatting sqref="F26">
    <cfRule type="cellIs" dxfId="440" priority="421" operator="equal">
      <formula>"N/A"</formula>
    </cfRule>
    <cfRule type="cellIs" dxfId="439" priority="422" operator="equal">
      <formula>4</formula>
    </cfRule>
    <cfRule type="cellIs" dxfId="438" priority="423" operator="greaterThanOrEqual">
      <formula>2.51</formula>
    </cfRule>
    <cfRule type="cellIs" dxfId="437" priority="424" operator="greaterThanOrEqual">
      <formula>2</formula>
    </cfRule>
    <cfRule type="cellIs" dxfId="436" priority="425" operator="greaterThanOrEqual">
      <formula>0</formula>
    </cfRule>
  </conditionalFormatting>
  <conditionalFormatting sqref="F26">
    <cfRule type="cellIs" dxfId="435" priority="416" operator="equal">
      <formula>"N/A"</formula>
    </cfRule>
    <cfRule type="cellIs" dxfId="434" priority="417" operator="equal">
      <formula>4</formula>
    </cfRule>
    <cfRule type="cellIs" dxfId="433" priority="418" operator="greaterThanOrEqual">
      <formula>2.51</formula>
    </cfRule>
    <cfRule type="cellIs" dxfId="432" priority="419" operator="greaterThanOrEqual">
      <formula>2</formula>
    </cfRule>
    <cfRule type="cellIs" dxfId="431" priority="420" operator="greaterThanOrEqual">
      <formula>0</formula>
    </cfRule>
  </conditionalFormatting>
  <conditionalFormatting sqref="F26">
    <cfRule type="cellIs" dxfId="430" priority="411" operator="equal">
      <formula>"N/A"</formula>
    </cfRule>
    <cfRule type="cellIs" dxfId="429" priority="412" operator="equal">
      <formula>4</formula>
    </cfRule>
    <cfRule type="cellIs" dxfId="428" priority="413" operator="greaterThanOrEqual">
      <formula>2.51</formula>
    </cfRule>
    <cfRule type="cellIs" dxfId="427" priority="414" operator="greaterThanOrEqual">
      <formula>2</formula>
    </cfRule>
    <cfRule type="cellIs" dxfId="426" priority="415" operator="greaterThanOrEqual">
      <formula>0</formula>
    </cfRule>
  </conditionalFormatting>
  <conditionalFormatting sqref="F26">
    <cfRule type="cellIs" dxfId="425" priority="407" operator="equal">
      <formula>4</formula>
    </cfRule>
    <cfRule type="cellIs" dxfId="424" priority="408" operator="greaterThanOrEqual">
      <formula>2.51</formula>
    </cfRule>
    <cfRule type="cellIs" dxfId="423" priority="409" operator="greaterThanOrEqual">
      <formula>2</formula>
    </cfRule>
    <cfRule type="cellIs" dxfId="422" priority="410" operator="greaterThanOrEqual">
      <formula>0</formula>
    </cfRule>
  </conditionalFormatting>
  <conditionalFormatting sqref="F26">
    <cfRule type="cellIs" dxfId="421" priority="406" operator="equal">
      <formula>"N/A"</formula>
    </cfRule>
  </conditionalFormatting>
  <conditionalFormatting sqref="F26">
    <cfRule type="cellIs" dxfId="420" priority="402" operator="equal">
      <formula>4</formula>
    </cfRule>
    <cfRule type="cellIs" dxfId="419" priority="403" operator="greaterThanOrEqual">
      <formula>2.51</formula>
    </cfRule>
    <cfRule type="cellIs" dxfId="418" priority="404" operator="greaterThanOrEqual">
      <formula>2</formula>
    </cfRule>
    <cfRule type="cellIs" dxfId="417" priority="405" operator="greaterThanOrEqual">
      <formula>0</formula>
    </cfRule>
  </conditionalFormatting>
  <conditionalFormatting sqref="F26">
    <cfRule type="cellIs" dxfId="416" priority="401" operator="equal">
      <formula>"N/A"</formula>
    </cfRule>
  </conditionalFormatting>
  <conditionalFormatting sqref="F33">
    <cfRule type="cellIs" dxfId="415" priority="396" operator="equal">
      <formula>"N/A"</formula>
    </cfRule>
    <cfRule type="cellIs" dxfId="414" priority="397" operator="equal">
      <formula>4</formula>
    </cfRule>
    <cfRule type="cellIs" dxfId="413" priority="398" operator="greaterThanOrEqual">
      <formula>2.51</formula>
    </cfRule>
    <cfRule type="cellIs" dxfId="412" priority="399" operator="greaterThanOrEqual">
      <formula>2</formula>
    </cfRule>
    <cfRule type="cellIs" dxfId="411" priority="400" operator="greaterThanOrEqual">
      <formula>0</formula>
    </cfRule>
  </conditionalFormatting>
  <conditionalFormatting sqref="F33">
    <cfRule type="cellIs" dxfId="410" priority="391" operator="equal">
      <formula>"N/A"</formula>
    </cfRule>
    <cfRule type="cellIs" dxfId="409" priority="392" operator="equal">
      <formula>4</formula>
    </cfRule>
    <cfRule type="cellIs" dxfId="408" priority="393" operator="greaterThanOrEqual">
      <formula>2.51</formula>
    </cfRule>
    <cfRule type="cellIs" dxfId="407" priority="394" operator="greaterThanOrEqual">
      <formula>2</formula>
    </cfRule>
    <cfRule type="cellIs" dxfId="406" priority="395" operator="greaterThanOrEqual">
      <formula>0</formula>
    </cfRule>
  </conditionalFormatting>
  <conditionalFormatting sqref="F33">
    <cfRule type="cellIs" dxfId="405" priority="386" operator="equal">
      <formula>"N/A"</formula>
    </cfRule>
    <cfRule type="cellIs" dxfId="404" priority="387" operator="equal">
      <formula>4</formula>
    </cfRule>
    <cfRule type="cellIs" dxfId="403" priority="388" operator="greaterThanOrEqual">
      <formula>2.51</formula>
    </cfRule>
    <cfRule type="cellIs" dxfId="402" priority="389" operator="greaterThanOrEqual">
      <formula>2</formula>
    </cfRule>
    <cfRule type="cellIs" dxfId="401" priority="390" operator="greaterThanOrEqual">
      <formula>0</formula>
    </cfRule>
  </conditionalFormatting>
  <conditionalFormatting sqref="F33">
    <cfRule type="cellIs" dxfId="400" priority="382" operator="equal">
      <formula>4</formula>
    </cfRule>
    <cfRule type="cellIs" dxfId="399" priority="383" operator="greaterThanOrEqual">
      <formula>2.51</formula>
    </cfRule>
    <cfRule type="cellIs" dxfId="398" priority="384" operator="greaterThanOrEqual">
      <formula>2</formula>
    </cfRule>
    <cfRule type="cellIs" dxfId="397" priority="385" operator="greaterThanOrEqual">
      <formula>0</formula>
    </cfRule>
  </conditionalFormatting>
  <conditionalFormatting sqref="F33">
    <cfRule type="cellIs" dxfId="396" priority="381" operator="equal">
      <formula>"N/A"</formula>
    </cfRule>
  </conditionalFormatting>
  <conditionalFormatting sqref="F33">
    <cfRule type="cellIs" dxfId="395" priority="377" operator="equal">
      <formula>4</formula>
    </cfRule>
    <cfRule type="cellIs" dxfId="394" priority="378" operator="greaterThanOrEqual">
      <formula>2.51</formula>
    </cfRule>
    <cfRule type="cellIs" dxfId="393" priority="379" operator="greaterThanOrEqual">
      <formula>2</formula>
    </cfRule>
    <cfRule type="cellIs" dxfId="392" priority="380" operator="greaterThanOrEqual">
      <formula>0</formula>
    </cfRule>
  </conditionalFormatting>
  <conditionalFormatting sqref="F33">
    <cfRule type="cellIs" dxfId="391" priority="376" operator="equal">
      <formula>"N/A"</formula>
    </cfRule>
  </conditionalFormatting>
  <conditionalFormatting sqref="F40">
    <cfRule type="cellIs" dxfId="390" priority="371" operator="equal">
      <formula>"N/A"</formula>
    </cfRule>
    <cfRule type="cellIs" dxfId="389" priority="372" operator="equal">
      <formula>4</formula>
    </cfRule>
    <cfRule type="cellIs" dxfId="388" priority="373" operator="greaterThanOrEqual">
      <formula>2.51</formula>
    </cfRule>
    <cfRule type="cellIs" dxfId="387" priority="374" operator="greaterThanOrEqual">
      <formula>2</formula>
    </cfRule>
    <cfRule type="cellIs" dxfId="386" priority="375" operator="greaterThanOrEqual">
      <formula>0</formula>
    </cfRule>
  </conditionalFormatting>
  <conditionalFormatting sqref="F40">
    <cfRule type="cellIs" dxfId="385" priority="366" operator="equal">
      <formula>"N/A"</formula>
    </cfRule>
    <cfRule type="cellIs" dxfId="384" priority="367" operator="equal">
      <formula>4</formula>
    </cfRule>
    <cfRule type="cellIs" dxfId="383" priority="368" operator="greaterThanOrEqual">
      <formula>2.51</formula>
    </cfRule>
    <cfRule type="cellIs" dxfId="382" priority="369" operator="greaterThanOrEqual">
      <formula>2</formula>
    </cfRule>
    <cfRule type="cellIs" dxfId="381" priority="370" operator="greaterThanOrEqual">
      <formula>0</formula>
    </cfRule>
  </conditionalFormatting>
  <conditionalFormatting sqref="F40">
    <cfRule type="cellIs" dxfId="380" priority="361" operator="equal">
      <formula>"N/A"</formula>
    </cfRule>
    <cfRule type="cellIs" dxfId="379" priority="362" operator="equal">
      <formula>4</formula>
    </cfRule>
    <cfRule type="cellIs" dxfId="378" priority="363" operator="greaterThanOrEqual">
      <formula>2.51</formula>
    </cfRule>
    <cfRule type="cellIs" dxfId="377" priority="364" operator="greaterThanOrEqual">
      <formula>2</formula>
    </cfRule>
    <cfRule type="cellIs" dxfId="376" priority="365" operator="greaterThanOrEqual">
      <formula>0</formula>
    </cfRule>
  </conditionalFormatting>
  <conditionalFormatting sqref="F40">
    <cfRule type="cellIs" dxfId="375" priority="357" operator="equal">
      <formula>4</formula>
    </cfRule>
    <cfRule type="cellIs" dxfId="374" priority="358" operator="greaterThanOrEqual">
      <formula>2.51</formula>
    </cfRule>
    <cfRule type="cellIs" dxfId="373" priority="359" operator="greaterThanOrEqual">
      <formula>2</formula>
    </cfRule>
    <cfRule type="cellIs" dxfId="372" priority="360" operator="greaterThanOrEqual">
      <formula>0</formula>
    </cfRule>
  </conditionalFormatting>
  <conditionalFormatting sqref="F40">
    <cfRule type="cellIs" dxfId="371" priority="356" operator="equal">
      <formula>"N/A"</formula>
    </cfRule>
  </conditionalFormatting>
  <conditionalFormatting sqref="F40">
    <cfRule type="cellIs" dxfId="370" priority="352" operator="equal">
      <formula>4</formula>
    </cfRule>
    <cfRule type="cellIs" dxfId="369" priority="353" operator="greaterThanOrEqual">
      <formula>2.51</formula>
    </cfRule>
    <cfRule type="cellIs" dxfId="368" priority="354" operator="greaterThanOrEqual">
      <formula>2</formula>
    </cfRule>
    <cfRule type="cellIs" dxfId="367" priority="355" operator="greaterThanOrEqual">
      <formula>0</formula>
    </cfRule>
  </conditionalFormatting>
  <conditionalFormatting sqref="F40">
    <cfRule type="cellIs" dxfId="366" priority="351" operator="equal">
      <formula>"N/A"</formula>
    </cfRule>
  </conditionalFormatting>
  <conditionalFormatting sqref="F45">
    <cfRule type="cellIs" dxfId="365" priority="346" operator="equal">
      <formula>"N/A"</formula>
    </cfRule>
    <cfRule type="cellIs" dxfId="364" priority="347" operator="equal">
      <formula>4</formula>
    </cfRule>
    <cfRule type="cellIs" dxfId="363" priority="348" operator="greaterThanOrEqual">
      <formula>2.51</formula>
    </cfRule>
    <cfRule type="cellIs" dxfId="362" priority="349" operator="greaterThanOrEqual">
      <formula>2</formula>
    </cfRule>
    <cfRule type="cellIs" dxfId="361" priority="350" operator="greaterThanOrEqual">
      <formula>0</formula>
    </cfRule>
  </conditionalFormatting>
  <conditionalFormatting sqref="F45">
    <cfRule type="cellIs" dxfId="360" priority="341" operator="equal">
      <formula>"N/A"</formula>
    </cfRule>
    <cfRule type="cellIs" dxfId="359" priority="342" operator="equal">
      <formula>4</formula>
    </cfRule>
    <cfRule type="cellIs" dxfId="358" priority="343" operator="greaterThanOrEqual">
      <formula>2.51</formula>
    </cfRule>
    <cfRule type="cellIs" dxfId="357" priority="344" operator="greaterThanOrEqual">
      <formula>2</formula>
    </cfRule>
    <cfRule type="cellIs" dxfId="356" priority="345" operator="greaterThanOrEqual">
      <formula>0</formula>
    </cfRule>
  </conditionalFormatting>
  <conditionalFormatting sqref="F45">
    <cfRule type="cellIs" dxfId="355" priority="336" operator="equal">
      <formula>"N/A"</formula>
    </cfRule>
    <cfRule type="cellIs" dxfId="354" priority="337" operator="equal">
      <formula>4</formula>
    </cfRule>
    <cfRule type="cellIs" dxfId="353" priority="338" operator="greaterThanOrEqual">
      <formula>2.51</formula>
    </cfRule>
    <cfRule type="cellIs" dxfId="352" priority="339" operator="greaterThanOrEqual">
      <formula>2</formula>
    </cfRule>
    <cfRule type="cellIs" dxfId="351" priority="340" operator="greaterThanOrEqual">
      <formula>0</formula>
    </cfRule>
  </conditionalFormatting>
  <conditionalFormatting sqref="F45">
    <cfRule type="cellIs" dxfId="350" priority="332" operator="equal">
      <formula>4</formula>
    </cfRule>
    <cfRule type="cellIs" dxfId="349" priority="333" operator="greaterThanOrEqual">
      <formula>2.51</formula>
    </cfRule>
    <cfRule type="cellIs" dxfId="348" priority="334" operator="greaterThanOrEqual">
      <formula>2</formula>
    </cfRule>
    <cfRule type="cellIs" dxfId="347" priority="335" operator="greaterThanOrEqual">
      <formula>0</formula>
    </cfRule>
  </conditionalFormatting>
  <conditionalFormatting sqref="F45">
    <cfRule type="cellIs" dxfId="346" priority="331" operator="equal">
      <formula>"N/A"</formula>
    </cfRule>
  </conditionalFormatting>
  <conditionalFormatting sqref="F45">
    <cfRule type="cellIs" dxfId="345" priority="327" operator="equal">
      <formula>4</formula>
    </cfRule>
    <cfRule type="cellIs" dxfId="344" priority="328" operator="greaterThanOrEqual">
      <formula>2.51</formula>
    </cfRule>
    <cfRule type="cellIs" dxfId="343" priority="329" operator="greaterThanOrEqual">
      <formula>2</formula>
    </cfRule>
    <cfRule type="cellIs" dxfId="342" priority="330" operator="greaterThanOrEqual">
      <formula>0</formula>
    </cfRule>
  </conditionalFormatting>
  <conditionalFormatting sqref="F45">
    <cfRule type="cellIs" dxfId="341" priority="326" operator="equal">
      <formula>"N/A"</formula>
    </cfRule>
  </conditionalFormatting>
  <conditionalFormatting sqref="F53">
    <cfRule type="cellIs" dxfId="340" priority="321" operator="equal">
      <formula>"N/A"</formula>
    </cfRule>
    <cfRule type="cellIs" dxfId="339" priority="322" operator="equal">
      <formula>4</formula>
    </cfRule>
    <cfRule type="cellIs" dxfId="338" priority="323" operator="greaterThanOrEqual">
      <formula>2.55</formula>
    </cfRule>
    <cfRule type="cellIs" dxfId="337" priority="324" operator="greaterThanOrEqual">
      <formula>2</formula>
    </cfRule>
    <cfRule type="cellIs" dxfId="336" priority="325" operator="greaterThanOrEqual">
      <formula>0</formula>
    </cfRule>
  </conditionalFormatting>
  <conditionalFormatting sqref="F53">
    <cfRule type="cellIs" dxfId="335" priority="316" operator="equal">
      <formula>"N/A"</formula>
    </cfRule>
    <cfRule type="cellIs" dxfId="334" priority="317" operator="equal">
      <formula>4</formula>
    </cfRule>
    <cfRule type="cellIs" dxfId="333" priority="318" operator="greaterThanOrEqual">
      <formula>2.55</formula>
    </cfRule>
    <cfRule type="cellIs" dxfId="332" priority="319" operator="greaterThanOrEqual">
      <formula>2</formula>
    </cfRule>
    <cfRule type="cellIs" dxfId="331" priority="320" operator="greaterThanOrEqual">
      <formula>0</formula>
    </cfRule>
  </conditionalFormatting>
  <conditionalFormatting sqref="F53">
    <cfRule type="cellIs" dxfId="330" priority="311" operator="equal">
      <formula>"N/A"</formula>
    </cfRule>
    <cfRule type="cellIs" dxfId="329" priority="312" operator="equal">
      <formula>4</formula>
    </cfRule>
    <cfRule type="cellIs" dxfId="328" priority="313" operator="greaterThanOrEqual">
      <formula>2.55</formula>
    </cfRule>
    <cfRule type="cellIs" dxfId="327" priority="314" operator="greaterThanOrEqual">
      <formula>2</formula>
    </cfRule>
    <cfRule type="cellIs" dxfId="326" priority="315" operator="greaterThanOrEqual">
      <formula>0</formula>
    </cfRule>
  </conditionalFormatting>
  <conditionalFormatting sqref="F53">
    <cfRule type="cellIs" dxfId="325" priority="307" operator="equal">
      <formula>4</formula>
    </cfRule>
    <cfRule type="cellIs" dxfId="324" priority="308" operator="greaterThanOrEqual">
      <formula>2.55</formula>
    </cfRule>
    <cfRule type="cellIs" dxfId="323" priority="309" operator="greaterThanOrEqual">
      <formula>2</formula>
    </cfRule>
    <cfRule type="cellIs" dxfId="322" priority="310" operator="greaterThanOrEqual">
      <formula>0</formula>
    </cfRule>
  </conditionalFormatting>
  <conditionalFormatting sqref="F53">
    <cfRule type="cellIs" dxfId="321" priority="306" operator="equal">
      <formula>"N/A"</formula>
    </cfRule>
  </conditionalFormatting>
  <conditionalFormatting sqref="F53">
    <cfRule type="cellIs" dxfId="320" priority="302" operator="equal">
      <formula>4</formula>
    </cfRule>
    <cfRule type="cellIs" dxfId="319" priority="303" operator="greaterThanOrEqual">
      <formula>2.55</formula>
    </cfRule>
    <cfRule type="cellIs" dxfId="318" priority="304" operator="greaterThanOrEqual">
      <formula>2</formula>
    </cfRule>
    <cfRule type="cellIs" dxfId="317" priority="305" operator="greaterThanOrEqual">
      <formula>0</formula>
    </cfRule>
  </conditionalFormatting>
  <conditionalFormatting sqref="F53">
    <cfRule type="cellIs" dxfId="316" priority="301" operator="equal">
      <formula>"N/A"</formula>
    </cfRule>
  </conditionalFormatting>
  <conditionalFormatting sqref="F61">
    <cfRule type="cellIs" dxfId="315" priority="296" operator="equal">
      <formula>"N/A"</formula>
    </cfRule>
    <cfRule type="cellIs" dxfId="314" priority="297" operator="equal">
      <formula>4</formula>
    </cfRule>
    <cfRule type="cellIs" dxfId="313" priority="298" operator="greaterThanOrEqual">
      <formula>2.51</formula>
    </cfRule>
    <cfRule type="cellIs" dxfId="312" priority="299" operator="greaterThanOrEqual">
      <formula>2</formula>
    </cfRule>
    <cfRule type="cellIs" dxfId="311" priority="300" operator="greaterThanOrEqual">
      <formula>0</formula>
    </cfRule>
  </conditionalFormatting>
  <conditionalFormatting sqref="F61">
    <cfRule type="cellIs" dxfId="310" priority="291" operator="equal">
      <formula>"N/A"</formula>
    </cfRule>
    <cfRule type="cellIs" dxfId="309" priority="292" operator="equal">
      <formula>4</formula>
    </cfRule>
    <cfRule type="cellIs" dxfId="308" priority="293" operator="greaterThanOrEqual">
      <formula>2.51</formula>
    </cfRule>
    <cfRule type="cellIs" dxfId="307" priority="294" operator="greaterThanOrEqual">
      <formula>2</formula>
    </cfRule>
    <cfRule type="cellIs" dxfId="306" priority="295" operator="greaterThanOrEqual">
      <formula>0</formula>
    </cfRule>
  </conditionalFormatting>
  <conditionalFormatting sqref="F61">
    <cfRule type="cellIs" dxfId="305" priority="286" operator="equal">
      <formula>"N/A"</formula>
    </cfRule>
    <cfRule type="cellIs" dxfId="304" priority="287" operator="equal">
      <formula>4</formula>
    </cfRule>
    <cfRule type="cellIs" dxfId="303" priority="288" operator="greaterThanOrEqual">
      <formula>2.51</formula>
    </cfRule>
    <cfRule type="cellIs" dxfId="302" priority="289" operator="greaterThanOrEqual">
      <formula>2</formula>
    </cfRule>
    <cfRule type="cellIs" dxfId="301" priority="290" operator="greaterThanOrEqual">
      <formula>0</formula>
    </cfRule>
  </conditionalFormatting>
  <conditionalFormatting sqref="F61">
    <cfRule type="cellIs" dxfId="300" priority="282" operator="equal">
      <formula>4</formula>
    </cfRule>
    <cfRule type="cellIs" dxfId="299" priority="283" operator="greaterThanOrEqual">
      <formula>2.51</formula>
    </cfRule>
    <cfRule type="cellIs" dxfId="298" priority="284" operator="greaterThanOrEqual">
      <formula>2</formula>
    </cfRule>
    <cfRule type="cellIs" dxfId="297" priority="285" operator="greaterThanOrEqual">
      <formula>0</formula>
    </cfRule>
  </conditionalFormatting>
  <conditionalFormatting sqref="F61">
    <cfRule type="cellIs" dxfId="296" priority="281" operator="equal">
      <formula>"N/A"</formula>
    </cfRule>
  </conditionalFormatting>
  <conditionalFormatting sqref="F61">
    <cfRule type="cellIs" dxfId="295" priority="277" operator="equal">
      <formula>4</formula>
    </cfRule>
    <cfRule type="cellIs" dxfId="294" priority="278" operator="greaterThanOrEqual">
      <formula>2.51</formula>
    </cfRule>
    <cfRule type="cellIs" dxfId="293" priority="279" operator="greaterThanOrEqual">
      <formula>2</formula>
    </cfRule>
    <cfRule type="cellIs" dxfId="292" priority="280" operator="greaterThanOrEqual">
      <formula>0</formula>
    </cfRule>
  </conditionalFormatting>
  <conditionalFormatting sqref="F61">
    <cfRule type="cellIs" dxfId="291" priority="276" operator="equal">
      <formula>"N/A"</formula>
    </cfRule>
  </conditionalFormatting>
  <conditionalFormatting sqref="F65">
    <cfRule type="cellIs" dxfId="290" priority="271" operator="equal">
      <formula>"N/A"</formula>
    </cfRule>
    <cfRule type="cellIs" dxfId="289" priority="272" operator="equal">
      <formula>4</formula>
    </cfRule>
    <cfRule type="cellIs" dxfId="288" priority="273" operator="greaterThanOrEqual">
      <formula>2.51</formula>
    </cfRule>
    <cfRule type="cellIs" dxfId="287" priority="274" operator="greaterThanOrEqual">
      <formula>2</formula>
    </cfRule>
    <cfRule type="cellIs" dxfId="286" priority="275" operator="greaterThanOrEqual">
      <formula>0</formula>
    </cfRule>
  </conditionalFormatting>
  <conditionalFormatting sqref="F65">
    <cfRule type="cellIs" dxfId="285" priority="266" operator="equal">
      <formula>"N/A"</formula>
    </cfRule>
    <cfRule type="cellIs" dxfId="284" priority="267" operator="equal">
      <formula>4</formula>
    </cfRule>
    <cfRule type="cellIs" dxfId="283" priority="268" operator="greaterThanOrEqual">
      <formula>2.51</formula>
    </cfRule>
    <cfRule type="cellIs" dxfId="282" priority="269" operator="greaterThanOrEqual">
      <formula>2</formula>
    </cfRule>
    <cfRule type="cellIs" dxfId="281" priority="270" operator="greaterThanOrEqual">
      <formula>0</formula>
    </cfRule>
  </conditionalFormatting>
  <conditionalFormatting sqref="F65">
    <cfRule type="cellIs" dxfId="280" priority="261" operator="equal">
      <formula>"N/A"</formula>
    </cfRule>
    <cfRule type="cellIs" dxfId="279" priority="262" operator="equal">
      <formula>4</formula>
    </cfRule>
    <cfRule type="cellIs" dxfId="278" priority="263" operator="greaterThanOrEqual">
      <formula>2.51</formula>
    </cfRule>
    <cfRule type="cellIs" dxfId="277" priority="264" operator="greaterThanOrEqual">
      <formula>2</formula>
    </cfRule>
    <cfRule type="cellIs" dxfId="276" priority="265" operator="greaterThanOrEqual">
      <formula>0</formula>
    </cfRule>
  </conditionalFormatting>
  <conditionalFormatting sqref="F65">
    <cfRule type="cellIs" dxfId="275" priority="257" operator="equal">
      <formula>4</formula>
    </cfRule>
    <cfRule type="cellIs" dxfId="274" priority="258" operator="greaterThanOrEqual">
      <formula>2.51</formula>
    </cfRule>
    <cfRule type="cellIs" dxfId="273" priority="259" operator="greaterThanOrEqual">
      <formula>2</formula>
    </cfRule>
    <cfRule type="cellIs" dxfId="272" priority="260" operator="greaterThanOrEqual">
      <formula>0</formula>
    </cfRule>
  </conditionalFormatting>
  <conditionalFormatting sqref="F65">
    <cfRule type="cellIs" dxfId="271" priority="256" operator="equal">
      <formula>"N/A"</formula>
    </cfRule>
  </conditionalFormatting>
  <conditionalFormatting sqref="F65">
    <cfRule type="cellIs" dxfId="270" priority="252" operator="equal">
      <formula>4</formula>
    </cfRule>
    <cfRule type="cellIs" dxfId="269" priority="253" operator="greaterThanOrEqual">
      <formula>2.51</formula>
    </cfRule>
    <cfRule type="cellIs" dxfId="268" priority="254" operator="greaterThanOrEqual">
      <formula>2</formula>
    </cfRule>
    <cfRule type="cellIs" dxfId="267" priority="255" operator="greaterThanOrEqual">
      <formula>0</formula>
    </cfRule>
  </conditionalFormatting>
  <conditionalFormatting sqref="F65">
    <cfRule type="cellIs" dxfId="266" priority="251" operator="equal">
      <formula>"N/A"</formula>
    </cfRule>
  </conditionalFormatting>
  <conditionalFormatting sqref="F73">
    <cfRule type="cellIs" dxfId="265" priority="246" operator="equal">
      <formula>"N/A"</formula>
    </cfRule>
    <cfRule type="cellIs" dxfId="264" priority="247" operator="equal">
      <formula>4</formula>
    </cfRule>
    <cfRule type="cellIs" dxfId="263" priority="248" operator="greaterThanOrEqual">
      <formula>2.51</formula>
    </cfRule>
    <cfRule type="cellIs" dxfId="262" priority="249" operator="greaterThanOrEqual">
      <formula>2</formula>
    </cfRule>
    <cfRule type="cellIs" dxfId="261" priority="250" operator="greaterThanOrEqual">
      <formula>0</formula>
    </cfRule>
  </conditionalFormatting>
  <conditionalFormatting sqref="F73">
    <cfRule type="cellIs" dxfId="260" priority="241" operator="equal">
      <formula>"N/A"</formula>
    </cfRule>
    <cfRule type="cellIs" dxfId="259" priority="242" operator="equal">
      <formula>4</formula>
    </cfRule>
    <cfRule type="cellIs" dxfId="258" priority="243" operator="greaterThanOrEqual">
      <formula>2.51</formula>
    </cfRule>
    <cfRule type="cellIs" dxfId="257" priority="244" operator="greaterThanOrEqual">
      <formula>2</formula>
    </cfRule>
    <cfRule type="cellIs" dxfId="256" priority="245" operator="greaterThanOrEqual">
      <formula>0</formula>
    </cfRule>
  </conditionalFormatting>
  <conditionalFormatting sqref="F73">
    <cfRule type="cellIs" dxfId="255" priority="236" operator="equal">
      <formula>"N/A"</formula>
    </cfRule>
    <cfRule type="cellIs" dxfId="254" priority="237" operator="equal">
      <formula>4</formula>
    </cfRule>
    <cfRule type="cellIs" dxfId="253" priority="238" operator="greaterThanOrEqual">
      <formula>2.51</formula>
    </cfRule>
    <cfRule type="cellIs" dxfId="252" priority="239" operator="greaterThanOrEqual">
      <formula>2</formula>
    </cfRule>
    <cfRule type="cellIs" dxfId="251" priority="240" operator="greaterThanOrEqual">
      <formula>0</formula>
    </cfRule>
  </conditionalFormatting>
  <conditionalFormatting sqref="F73">
    <cfRule type="cellIs" dxfId="250" priority="232" operator="equal">
      <formula>4</formula>
    </cfRule>
    <cfRule type="cellIs" dxfId="249" priority="233" operator="greaterThanOrEqual">
      <formula>2.51</formula>
    </cfRule>
    <cfRule type="cellIs" dxfId="248" priority="234" operator="greaterThanOrEqual">
      <formula>2</formula>
    </cfRule>
    <cfRule type="cellIs" dxfId="247" priority="235" operator="greaterThanOrEqual">
      <formula>0</formula>
    </cfRule>
  </conditionalFormatting>
  <conditionalFormatting sqref="F73">
    <cfRule type="cellIs" dxfId="246" priority="231" operator="equal">
      <formula>"N/A"</formula>
    </cfRule>
  </conditionalFormatting>
  <conditionalFormatting sqref="F73">
    <cfRule type="cellIs" dxfId="245" priority="227" operator="equal">
      <formula>4</formula>
    </cfRule>
    <cfRule type="cellIs" dxfId="244" priority="228" operator="greaterThanOrEqual">
      <formula>2.51</formula>
    </cfRule>
    <cfRule type="cellIs" dxfId="243" priority="229" operator="greaterThanOrEqual">
      <formula>2</formula>
    </cfRule>
    <cfRule type="cellIs" dxfId="242" priority="230" operator="greaterThanOrEqual">
      <formula>0</formula>
    </cfRule>
  </conditionalFormatting>
  <conditionalFormatting sqref="F73">
    <cfRule type="cellIs" dxfId="241" priority="226" operator="equal">
      <formula>"N/A"</formula>
    </cfRule>
  </conditionalFormatting>
  <conditionalFormatting sqref="F77">
    <cfRule type="cellIs" dxfId="240" priority="221" operator="equal">
      <formula>"N/A"</formula>
    </cfRule>
    <cfRule type="cellIs" dxfId="239" priority="222" operator="equal">
      <formula>4</formula>
    </cfRule>
    <cfRule type="cellIs" dxfId="238" priority="223" operator="greaterThanOrEqual">
      <formula>2.51</formula>
    </cfRule>
    <cfRule type="cellIs" dxfId="237" priority="224" operator="greaterThanOrEqual">
      <formula>2</formula>
    </cfRule>
    <cfRule type="cellIs" dxfId="236" priority="225" operator="greaterThanOrEqual">
      <formula>0</formula>
    </cfRule>
  </conditionalFormatting>
  <conditionalFormatting sqref="F77">
    <cfRule type="cellIs" dxfId="235" priority="216" operator="equal">
      <formula>"N/A"</formula>
    </cfRule>
    <cfRule type="cellIs" dxfId="234" priority="217" operator="equal">
      <formula>4</formula>
    </cfRule>
    <cfRule type="cellIs" dxfId="233" priority="218" operator="greaterThanOrEqual">
      <formula>2.51</formula>
    </cfRule>
    <cfRule type="cellIs" dxfId="232" priority="219" operator="greaterThanOrEqual">
      <formula>2</formula>
    </cfRule>
    <cfRule type="cellIs" dxfId="231" priority="220" operator="greaterThanOrEqual">
      <formula>0</formula>
    </cfRule>
  </conditionalFormatting>
  <conditionalFormatting sqref="F77">
    <cfRule type="cellIs" dxfId="230" priority="211" operator="equal">
      <formula>"N/A"</formula>
    </cfRule>
    <cfRule type="cellIs" dxfId="229" priority="212" operator="equal">
      <formula>4</formula>
    </cfRule>
    <cfRule type="cellIs" dxfId="228" priority="213" operator="greaterThanOrEqual">
      <formula>2.51</formula>
    </cfRule>
    <cfRule type="cellIs" dxfId="227" priority="214" operator="greaterThanOrEqual">
      <formula>2</formula>
    </cfRule>
    <cfRule type="cellIs" dxfId="226" priority="215" operator="greaterThanOrEqual">
      <formula>0</formula>
    </cfRule>
  </conditionalFormatting>
  <conditionalFormatting sqref="F77">
    <cfRule type="cellIs" dxfId="225" priority="207" operator="equal">
      <formula>4</formula>
    </cfRule>
    <cfRule type="cellIs" dxfId="224" priority="208" operator="greaterThanOrEqual">
      <formula>2.51</formula>
    </cfRule>
    <cfRule type="cellIs" dxfId="223" priority="209" operator="greaterThanOrEqual">
      <formula>2</formula>
    </cfRule>
    <cfRule type="cellIs" dxfId="222" priority="210" operator="greaterThanOrEqual">
      <formula>0</formula>
    </cfRule>
  </conditionalFormatting>
  <conditionalFormatting sqref="F77">
    <cfRule type="cellIs" dxfId="221" priority="206" operator="equal">
      <formula>"N/A"</formula>
    </cfRule>
  </conditionalFormatting>
  <conditionalFormatting sqref="F77">
    <cfRule type="cellIs" dxfId="220" priority="202" operator="equal">
      <formula>4</formula>
    </cfRule>
    <cfRule type="cellIs" dxfId="219" priority="203" operator="greaterThanOrEqual">
      <formula>2.51</formula>
    </cfRule>
    <cfRule type="cellIs" dxfId="218" priority="204" operator="greaterThanOrEqual">
      <formula>2</formula>
    </cfRule>
    <cfRule type="cellIs" dxfId="217" priority="205" operator="greaterThanOrEqual">
      <formula>0</formula>
    </cfRule>
  </conditionalFormatting>
  <conditionalFormatting sqref="F77">
    <cfRule type="cellIs" dxfId="216" priority="201" operator="equal">
      <formula>"N/A"</formula>
    </cfRule>
  </conditionalFormatting>
  <conditionalFormatting sqref="F53">
    <cfRule type="cellIs" dxfId="215" priority="196" operator="equal">
      <formula>"N/A"</formula>
    </cfRule>
    <cfRule type="cellIs" dxfId="214" priority="197" operator="equal">
      <formula>4</formula>
    </cfRule>
    <cfRule type="cellIs" dxfId="213" priority="198" operator="greaterThanOrEqual">
      <formula>2.51</formula>
    </cfRule>
    <cfRule type="cellIs" dxfId="212" priority="199" operator="greaterThanOrEqual">
      <formula>2</formula>
    </cfRule>
    <cfRule type="cellIs" dxfId="211" priority="200" operator="greaterThanOrEqual">
      <formula>0</formula>
    </cfRule>
  </conditionalFormatting>
  <conditionalFormatting sqref="F53">
    <cfRule type="cellIs" dxfId="210" priority="191" operator="equal">
      <formula>"N/A"</formula>
    </cfRule>
    <cfRule type="cellIs" dxfId="209" priority="192" operator="equal">
      <formula>4</formula>
    </cfRule>
    <cfRule type="cellIs" dxfId="208" priority="193" operator="greaterThanOrEqual">
      <formula>2.51</formula>
    </cfRule>
    <cfRule type="cellIs" dxfId="207" priority="194" operator="greaterThanOrEqual">
      <formula>2</formula>
    </cfRule>
    <cfRule type="cellIs" dxfId="206" priority="195" operator="greaterThanOrEqual">
      <formula>0</formula>
    </cfRule>
  </conditionalFormatting>
  <conditionalFormatting sqref="F53">
    <cfRule type="cellIs" dxfId="205" priority="186" operator="equal">
      <formula>"N/A"</formula>
    </cfRule>
    <cfRule type="cellIs" dxfId="204" priority="187" operator="equal">
      <formula>4</formula>
    </cfRule>
    <cfRule type="cellIs" dxfId="203" priority="188" operator="greaterThanOrEqual">
      <formula>2.51</formula>
    </cfRule>
    <cfRule type="cellIs" dxfId="202" priority="189" operator="greaterThanOrEqual">
      <formula>2</formula>
    </cfRule>
    <cfRule type="cellIs" dxfId="201" priority="190" operator="greaterThanOrEqual">
      <formula>0</formula>
    </cfRule>
  </conditionalFormatting>
  <conditionalFormatting sqref="F53">
    <cfRule type="cellIs" dxfId="200" priority="182" operator="equal">
      <formula>4</formula>
    </cfRule>
    <cfRule type="cellIs" dxfId="199" priority="183" operator="greaterThanOrEqual">
      <formula>2.51</formula>
    </cfRule>
    <cfRule type="cellIs" dxfId="198" priority="184" operator="greaterThanOrEqual">
      <formula>2</formula>
    </cfRule>
    <cfRule type="cellIs" dxfId="197" priority="185" operator="greaterThanOrEqual">
      <formula>0</formula>
    </cfRule>
  </conditionalFormatting>
  <conditionalFormatting sqref="F53">
    <cfRule type="cellIs" dxfId="196" priority="181" operator="equal">
      <formula>"N/A"</formula>
    </cfRule>
  </conditionalFormatting>
  <conditionalFormatting sqref="F53">
    <cfRule type="cellIs" dxfId="195" priority="177" operator="equal">
      <formula>4</formula>
    </cfRule>
    <cfRule type="cellIs" dxfId="194" priority="178" operator="greaterThanOrEqual">
      <formula>2.51</formula>
    </cfRule>
    <cfRule type="cellIs" dxfId="193" priority="179" operator="greaterThanOrEqual">
      <formula>2</formula>
    </cfRule>
    <cfRule type="cellIs" dxfId="192" priority="180" operator="greaterThanOrEqual">
      <formula>0</formula>
    </cfRule>
  </conditionalFormatting>
  <conditionalFormatting sqref="F53">
    <cfRule type="cellIs" dxfId="191" priority="176" operator="equal">
      <formula>"N/A"</formula>
    </cfRule>
  </conditionalFormatting>
  <conditionalFormatting sqref="F61">
    <cfRule type="cellIs" dxfId="190" priority="171" operator="equal">
      <formula>"N/A"</formula>
    </cfRule>
    <cfRule type="cellIs" dxfId="189" priority="172" operator="equal">
      <formula>4</formula>
    </cfRule>
    <cfRule type="cellIs" dxfId="188" priority="173" operator="greaterThanOrEqual">
      <formula>2.51</formula>
    </cfRule>
    <cfRule type="cellIs" dxfId="187" priority="174" operator="greaterThanOrEqual">
      <formula>2</formula>
    </cfRule>
    <cfRule type="cellIs" dxfId="186" priority="175" operator="greaterThanOrEqual">
      <formula>0</formula>
    </cfRule>
  </conditionalFormatting>
  <conditionalFormatting sqref="F61">
    <cfRule type="cellIs" dxfId="185" priority="166" operator="equal">
      <formula>"N/A"</formula>
    </cfRule>
    <cfRule type="cellIs" dxfId="184" priority="167" operator="equal">
      <formula>4</formula>
    </cfRule>
    <cfRule type="cellIs" dxfId="183" priority="168" operator="greaterThanOrEqual">
      <formula>2.51</formula>
    </cfRule>
    <cfRule type="cellIs" dxfId="182" priority="169" operator="greaterThanOrEqual">
      <formula>2</formula>
    </cfRule>
    <cfRule type="cellIs" dxfId="181" priority="170" operator="greaterThanOrEqual">
      <formula>0</formula>
    </cfRule>
  </conditionalFormatting>
  <conditionalFormatting sqref="F61">
    <cfRule type="cellIs" dxfId="180" priority="161" operator="equal">
      <formula>"N/A"</formula>
    </cfRule>
    <cfRule type="cellIs" dxfId="179" priority="162" operator="equal">
      <formula>4</formula>
    </cfRule>
    <cfRule type="cellIs" dxfId="178" priority="163" operator="greaterThanOrEqual">
      <formula>2.51</formula>
    </cfRule>
    <cfRule type="cellIs" dxfId="177" priority="164" operator="greaterThanOrEqual">
      <formula>2</formula>
    </cfRule>
    <cfRule type="cellIs" dxfId="176" priority="165" operator="greaterThanOrEqual">
      <formula>0</formula>
    </cfRule>
  </conditionalFormatting>
  <conditionalFormatting sqref="F61">
    <cfRule type="cellIs" dxfId="175" priority="157" operator="equal">
      <formula>4</formula>
    </cfRule>
    <cfRule type="cellIs" dxfId="174" priority="158" operator="greaterThanOrEqual">
      <formula>2.51</formula>
    </cfRule>
    <cfRule type="cellIs" dxfId="173" priority="159" operator="greaterThanOrEqual">
      <formula>2</formula>
    </cfRule>
    <cfRule type="cellIs" dxfId="172" priority="160" operator="greaterThanOrEqual">
      <formula>0</formula>
    </cfRule>
  </conditionalFormatting>
  <conditionalFormatting sqref="F61">
    <cfRule type="cellIs" dxfId="171" priority="156" operator="equal">
      <formula>"N/A"</formula>
    </cfRule>
  </conditionalFormatting>
  <conditionalFormatting sqref="F61">
    <cfRule type="cellIs" dxfId="170" priority="152" operator="equal">
      <formula>4</formula>
    </cfRule>
    <cfRule type="cellIs" dxfId="169" priority="153" operator="greaterThanOrEqual">
      <formula>2.51</formula>
    </cfRule>
    <cfRule type="cellIs" dxfId="168" priority="154" operator="greaterThanOrEqual">
      <formula>2</formula>
    </cfRule>
    <cfRule type="cellIs" dxfId="167" priority="155" operator="greaterThanOrEqual">
      <formula>0</formula>
    </cfRule>
  </conditionalFormatting>
  <conditionalFormatting sqref="F61">
    <cfRule type="cellIs" dxfId="166" priority="151" operator="equal">
      <formula>"N/A"</formula>
    </cfRule>
  </conditionalFormatting>
  <conditionalFormatting sqref="F61">
    <cfRule type="cellIs" dxfId="165" priority="146" operator="equal">
      <formula>"N/A"</formula>
    </cfRule>
    <cfRule type="cellIs" dxfId="164" priority="147" operator="equal">
      <formula>4</formula>
    </cfRule>
    <cfRule type="cellIs" dxfId="163" priority="148" operator="greaterThanOrEqual">
      <formula>2.51</formula>
    </cfRule>
    <cfRule type="cellIs" dxfId="162" priority="149" operator="greaterThanOrEqual">
      <formula>2</formula>
    </cfRule>
    <cfRule type="cellIs" dxfId="161" priority="150" operator="greaterThanOrEqual">
      <formula>0</formula>
    </cfRule>
  </conditionalFormatting>
  <conditionalFormatting sqref="F61">
    <cfRule type="cellIs" dxfId="160" priority="141" operator="equal">
      <formula>"N/A"</formula>
    </cfRule>
    <cfRule type="cellIs" dxfId="159" priority="142" operator="equal">
      <formula>4</formula>
    </cfRule>
    <cfRule type="cellIs" dxfId="158" priority="143" operator="greaterThanOrEqual">
      <formula>2.51</formula>
    </cfRule>
    <cfRule type="cellIs" dxfId="157" priority="144" operator="greaterThanOrEqual">
      <formula>2</formula>
    </cfRule>
    <cfRule type="cellIs" dxfId="156" priority="145" operator="greaterThanOrEqual">
      <formula>0</formula>
    </cfRule>
  </conditionalFormatting>
  <conditionalFormatting sqref="F61">
    <cfRule type="cellIs" dxfId="155" priority="136" operator="equal">
      <formula>"N/A"</formula>
    </cfRule>
    <cfRule type="cellIs" dxfId="154" priority="137" operator="equal">
      <formula>4</formula>
    </cfRule>
    <cfRule type="cellIs" dxfId="153" priority="138" operator="greaterThanOrEqual">
      <formula>2.51</formula>
    </cfRule>
    <cfRule type="cellIs" dxfId="152" priority="139" operator="greaterThanOrEqual">
      <formula>2</formula>
    </cfRule>
    <cfRule type="cellIs" dxfId="151" priority="140" operator="greaterThanOrEqual">
      <formula>0</formula>
    </cfRule>
  </conditionalFormatting>
  <conditionalFormatting sqref="F61">
    <cfRule type="cellIs" dxfId="150" priority="132" operator="equal">
      <formula>4</formula>
    </cfRule>
    <cfRule type="cellIs" dxfId="149" priority="133" operator="greaterThanOrEqual">
      <formula>2.51</formula>
    </cfRule>
    <cfRule type="cellIs" dxfId="148" priority="134" operator="greaterThanOrEqual">
      <formula>2</formula>
    </cfRule>
    <cfRule type="cellIs" dxfId="147" priority="135" operator="greaterThanOrEqual">
      <formula>0</formula>
    </cfRule>
  </conditionalFormatting>
  <conditionalFormatting sqref="F61">
    <cfRule type="cellIs" dxfId="146" priority="131" operator="equal">
      <formula>"N/A"</formula>
    </cfRule>
  </conditionalFormatting>
  <conditionalFormatting sqref="F61">
    <cfRule type="cellIs" dxfId="145" priority="127" operator="equal">
      <formula>4</formula>
    </cfRule>
    <cfRule type="cellIs" dxfId="144" priority="128" operator="greaterThanOrEqual">
      <formula>2.51</formula>
    </cfRule>
    <cfRule type="cellIs" dxfId="143" priority="129" operator="greaterThanOrEqual">
      <formula>2</formula>
    </cfRule>
    <cfRule type="cellIs" dxfId="142" priority="130" operator="greaterThanOrEqual">
      <formula>0</formula>
    </cfRule>
  </conditionalFormatting>
  <conditionalFormatting sqref="F61">
    <cfRule type="cellIs" dxfId="141" priority="126" operator="equal">
      <formula>"N/A"</formula>
    </cfRule>
  </conditionalFormatting>
  <conditionalFormatting sqref="F73">
    <cfRule type="cellIs" dxfId="140" priority="121" operator="equal">
      <formula>"N/A"</formula>
    </cfRule>
    <cfRule type="cellIs" dxfId="139" priority="122" operator="equal">
      <formula>4</formula>
    </cfRule>
    <cfRule type="cellIs" dxfId="138" priority="123" operator="greaterThanOrEqual">
      <formula>2.51</formula>
    </cfRule>
    <cfRule type="cellIs" dxfId="137" priority="124" operator="greaterThanOrEqual">
      <formula>2</formula>
    </cfRule>
    <cfRule type="cellIs" dxfId="136" priority="125" operator="greaterThanOrEqual">
      <formula>0</formula>
    </cfRule>
  </conditionalFormatting>
  <conditionalFormatting sqref="F73">
    <cfRule type="cellIs" dxfId="135" priority="116" operator="equal">
      <formula>"N/A"</formula>
    </cfRule>
    <cfRule type="cellIs" dxfId="134" priority="117" operator="equal">
      <formula>4</formula>
    </cfRule>
    <cfRule type="cellIs" dxfId="133" priority="118" operator="greaterThanOrEqual">
      <formula>2.51</formula>
    </cfRule>
    <cfRule type="cellIs" dxfId="132" priority="119" operator="greaterThanOrEqual">
      <formula>2</formula>
    </cfRule>
    <cfRule type="cellIs" dxfId="131" priority="120" operator="greaterThanOrEqual">
      <formula>0</formula>
    </cfRule>
  </conditionalFormatting>
  <conditionalFormatting sqref="F73">
    <cfRule type="cellIs" dxfId="130" priority="111" operator="equal">
      <formula>"N/A"</formula>
    </cfRule>
    <cfRule type="cellIs" dxfId="129" priority="112" operator="equal">
      <formula>4</formula>
    </cfRule>
    <cfRule type="cellIs" dxfId="128" priority="113" operator="greaterThanOrEqual">
      <formula>2.51</formula>
    </cfRule>
    <cfRule type="cellIs" dxfId="127" priority="114" operator="greaterThanOrEqual">
      <formula>2</formula>
    </cfRule>
    <cfRule type="cellIs" dxfId="126" priority="115" operator="greaterThanOrEqual">
      <formula>0</formula>
    </cfRule>
  </conditionalFormatting>
  <conditionalFormatting sqref="F73">
    <cfRule type="cellIs" dxfId="125" priority="107" operator="equal">
      <formula>4</formula>
    </cfRule>
    <cfRule type="cellIs" dxfId="124" priority="108" operator="greaterThanOrEqual">
      <formula>2.51</formula>
    </cfRule>
    <cfRule type="cellIs" dxfId="123" priority="109" operator="greaterThanOrEqual">
      <formula>2</formula>
    </cfRule>
    <cfRule type="cellIs" dxfId="122" priority="110" operator="greaterThanOrEqual">
      <formula>0</formula>
    </cfRule>
  </conditionalFormatting>
  <conditionalFormatting sqref="F73">
    <cfRule type="cellIs" dxfId="121" priority="106" operator="equal">
      <formula>"N/A"</formula>
    </cfRule>
  </conditionalFormatting>
  <conditionalFormatting sqref="F73">
    <cfRule type="cellIs" dxfId="120" priority="102" operator="equal">
      <formula>4</formula>
    </cfRule>
    <cfRule type="cellIs" dxfId="119" priority="103" operator="greaterThanOrEqual">
      <formula>2.51</formula>
    </cfRule>
    <cfRule type="cellIs" dxfId="118" priority="104" operator="greaterThanOrEqual">
      <formula>2</formula>
    </cfRule>
    <cfRule type="cellIs" dxfId="117" priority="105" operator="greaterThanOrEqual">
      <formula>0</formula>
    </cfRule>
  </conditionalFormatting>
  <conditionalFormatting sqref="F73">
    <cfRule type="cellIs" dxfId="116" priority="101" operator="equal">
      <formula>"N/A"</formula>
    </cfRule>
  </conditionalFormatting>
  <conditionalFormatting sqref="F73">
    <cfRule type="cellIs" dxfId="115" priority="96" operator="equal">
      <formula>"N/A"</formula>
    </cfRule>
    <cfRule type="cellIs" dxfId="114" priority="97" operator="equal">
      <formula>4</formula>
    </cfRule>
    <cfRule type="cellIs" dxfId="113" priority="98" operator="greaterThanOrEqual">
      <formula>2.51</formula>
    </cfRule>
    <cfRule type="cellIs" dxfId="112" priority="99" operator="greaterThanOrEqual">
      <formula>2</formula>
    </cfRule>
    <cfRule type="cellIs" dxfId="111" priority="100" operator="greaterThanOrEqual">
      <formula>0</formula>
    </cfRule>
  </conditionalFormatting>
  <conditionalFormatting sqref="F73">
    <cfRule type="cellIs" dxfId="110" priority="91" operator="equal">
      <formula>"N/A"</formula>
    </cfRule>
    <cfRule type="cellIs" dxfId="109" priority="92" operator="equal">
      <formula>4</formula>
    </cfRule>
    <cfRule type="cellIs" dxfId="108" priority="93" operator="greaterThanOrEqual">
      <formula>2.51</formula>
    </cfRule>
    <cfRule type="cellIs" dxfId="107" priority="94" operator="greaterThanOrEqual">
      <formula>2</formula>
    </cfRule>
    <cfRule type="cellIs" dxfId="106" priority="95" operator="greaterThanOrEqual">
      <formula>0</formula>
    </cfRule>
  </conditionalFormatting>
  <conditionalFormatting sqref="F73">
    <cfRule type="cellIs" dxfId="105" priority="86" operator="equal">
      <formula>"N/A"</formula>
    </cfRule>
    <cfRule type="cellIs" dxfId="104" priority="87" operator="equal">
      <formula>4</formula>
    </cfRule>
    <cfRule type="cellIs" dxfId="103" priority="88" operator="greaterThanOrEqual">
      <formula>2.51</formula>
    </cfRule>
    <cfRule type="cellIs" dxfId="102" priority="89" operator="greaterThanOrEqual">
      <formula>2</formula>
    </cfRule>
    <cfRule type="cellIs" dxfId="101" priority="90" operator="greaterThanOrEqual">
      <formula>0</formula>
    </cfRule>
  </conditionalFormatting>
  <conditionalFormatting sqref="F73">
    <cfRule type="cellIs" dxfId="100" priority="82" operator="equal">
      <formula>4</formula>
    </cfRule>
    <cfRule type="cellIs" dxfId="99" priority="83" operator="greaterThanOrEqual">
      <formula>2.51</formula>
    </cfRule>
    <cfRule type="cellIs" dxfId="98" priority="84" operator="greaterThanOrEqual">
      <formula>2</formula>
    </cfRule>
    <cfRule type="cellIs" dxfId="97" priority="85" operator="greaterThanOrEqual">
      <formula>0</formula>
    </cfRule>
  </conditionalFormatting>
  <conditionalFormatting sqref="F73">
    <cfRule type="cellIs" dxfId="96" priority="81" operator="equal">
      <formula>"N/A"</formula>
    </cfRule>
  </conditionalFormatting>
  <conditionalFormatting sqref="F73">
    <cfRule type="cellIs" dxfId="95" priority="77" operator="equal">
      <formula>4</formula>
    </cfRule>
    <cfRule type="cellIs" dxfId="94" priority="78" operator="greaterThanOrEqual">
      <formula>2.51</formula>
    </cfRule>
    <cfRule type="cellIs" dxfId="93" priority="79" operator="greaterThanOrEqual">
      <formula>2</formula>
    </cfRule>
    <cfRule type="cellIs" dxfId="92" priority="80" operator="greaterThanOrEqual">
      <formula>0</formula>
    </cfRule>
  </conditionalFormatting>
  <conditionalFormatting sqref="F73">
    <cfRule type="cellIs" dxfId="91" priority="76" operator="equal">
      <formula>"N/A"</formula>
    </cfRule>
  </conditionalFormatting>
  <conditionalFormatting sqref="F65">
    <cfRule type="cellIs" dxfId="90" priority="71" operator="equal">
      <formula>"N/A"</formula>
    </cfRule>
    <cfRule type="cellIs" dxfId="89" priority="72" operator="equal">
      <formula>4</formula>
    </cfRule>
    <cfRule type="cellIs" dxfId="88" priority="73" operator="greaterThanOrEqual">
      <formula>2.51</formula>
    </cfRule>
    <cfRule type="cellIs" dxfId="87" priority="74" operator="greaterThanOrEqual">
      <formula>2</formula>
    </cfRule>
    <cfRule type="cellIs" dxfId="86" priority="75" operator="greaterThanOrEqual">
      <formula>0</formula>
    </cfRule>
  </conditionalFormatting>
  <conditionalFormatting sqref="F65">
    <cfRule type="cellIs" dxfId="85" priority="66" operator="equal">
      <formula>"N/A"</formula>
    </cfRule>
    <cfRule type="cellIs" dxfId="84" priority="67" operator="equal">
      <formula>4</formula>
    </cfRule>
    <cfRule type="cellIs" dxfId="83" priority="68" operator="greaterThanOrEqual">
      <formula>2.51</formula>
    </cfRule>
    <cfRule type="cellIs" dxfId="82" priority="69" operator="greaterThanOrEqual">
      <formula>2</formula>
    </cfRule>
    <cfRule type="cellIs" dxfId="81" priority="70" operator="greaterThanOrEqual">
      <formula>0</formula>
    </cfRule>
  </conditionalFormatting>
  <conditionalFormatting sqref="F65">
    <cfRule type="cellIs" dxfId="80" priority="61" operator="equal">
      <formula>"N/A"</formula>
    </cfRule>
    <cfRule type="cellIs" dxfId="79" priority="62" operator="equal">
      <formula>4</formula>
    </cfRule>
    <cfRule type="cellIs" dxfId="78" priority="63" operator="greaterThanOrEqual">
      <formula>2.51</formula>
    </cfRule>
    <cfRule type="cellIs" dxfId="77" priority="64" operator="greaterThanOrEqual">
      <formula>2</formula>
    </cfRule>
    <cfRule type="cellIs" dxfId="76" priority="65" operator="greaterThanOrEqual">
      <formula>0</formula>
    </cfRule>
  </conditionalFormatting>
  <conditionalFormatting sqref="F65">
    <cfRule type="cellIs" dxfId="75" priority="57" operator="equal">
      <formula>4</formula>
    </cfRule>
    <cfRule type="cellIs" dxfId="74" priority="58" operator="greaterThanOrEqual">
      <formula>2.51</formula>
    </cfRule>
    <cfRule type="cellIs" dxfId="73" priority="59" operator="greaterThanOrEqual">
      <formula>2</formula>
    </cfRule>
    <cfRule type="cellIs" dxfId="72" priority="60" operator="greaterThanOrEqual">
      <formula>0</formula>
    </cfRule>
  </conditionalFormatting>
  <conditionalFormatting sqref="F65">
    <cfRule type="cellIs" dxfId="71" priority="56" operator="equal">
      <formula>"N/A"</formula>
    </cfRule>
  </conditionalFormatting>
  <conditionalFormatting sqref="F65">
    <cfRule type="cellIs" dxfId="70" priority="52" operator="equal">
      <formula>4</formula>
    </cfRule>
    <cfRule type="cellIs" dxfId="69" priority="53" operator="greaterThanOrEqual">
      <formula>2.51</formula>
    </cfRule>
    <cfRule type="cellIs" dxfId="68" priority="54" operator="greaterThanOrEqual">
      <formula>2</formula>
    </cfRule>
    <cfRule type="cellIs" dxfId="67" priority="55" operator="greaterThanOrEqual">
      <formula>0</formula>
    </cfRule>
  </conditionalFormatting>
  <conditionalFormatting sqref="F65">
    <cfRule type="cellIs" dxfId="66" priority="51" operator="equal">
      <formula>"N/A"</formula>
    </cfRule>
  </conditionalFormatting>
  <conditionalFormatting sqref="F77">
    <cfRule type="cellIs" dxfId="65" priority="46" operator="equal">
      <formula>"N/A"</formula>
    </cfRule>
    <cfRule type="cellIs" dxfId="64" priority="47" operator="equal">
      <formula>4</formula>
    </cfRule>
    <cfRule type="cellIs" dxfId="63" priority="48" operator="greaterThanOrEqual">
      <formula>2.51</formula>
    </cfRule>
    <cfRule type="cellIs" dxfId="62" priority="49" operator="greaterThanOrEqual">
      <formula>2</formula>
    </cfRule>
    <cfRule type="cellIs" dxfId="61" priority="50" operator="greaterThanOrEqual">
      <formula>0</formula>
    </cfRule>
  </conditionalFormatting>
  <conditionalFormatting sqref="F77">
    <cfRule type="cellIs" dxfId="60" priority="41" operator="equal">
      <formula>"N/A"</formula>
    </cfRule>
    <cfRule type="cellIs" dxfId="59" priority="42" operator="equal">
      <formula>4</formula>
    </cfRule>
    <cfRule type="cellIs" dxfId="58" priority="43" operator="greaterThanOrEqual">
      <formula>2.51</formula>
    </cfRule>
    <cfRule type="cellIs" dxfId="57" priority="44" operator="greaterThanOrEqual">
      <formula>2</formula>
    </cfRule>
    <cfRule type="cellIs" dxfId="56" priority="45" operator="greaterThanOrEqual">
      <formula>0</formula>
    </cfRule>
  </conditionalFormatting>
  <conditionalFormatting sqref="F77">
    <cfRule type="cellIs" dxfId="55" priority="36" operator="equal">
      <formula>"N/A"</formula>
    </cfRule>
    <cfRule type="cellIs" dxfId="54" priority="37" operator="equal">
      <formula>4</formula>
    </cfRule>
    <cfRule type="cellIs" dxfId="53" priority="38" operator="greaterThanOrEqual">
      <formula>2.51</formula>
    </cfRule>
    <cfRule type="cellIs" dxfId="52" priority="39" operator="greaterThanOrEqual">
      <formula>2</formula>
    </cfRule>
    <cfRule type="cellIs" dxfId="51" priority="40" operator="greaterThanOrEqual">
      <formula>0</formula>
    </cfRule>
  </conditionalFormatting>
  <conditionalFormatting sqref="F77">
    <cfRule type="cellIs" dxfId="50" priority="32" operator="equal">
      <formula>4</formula>
    </cfRule>
    <cfRule type="cellIs" dxfId="49" priority="33" operator="greaterThanOrEqual">
      <formula>2.51</formula>
    </cfRule>
    <cfRule type="cellIs" dxfId="48" priority="34" operator="greaterThanOrEqual">
      <formula>2</formula>
    </cfRule>
    <cfRule type="cellIs" dxfId="47" priority="35" operator="greaterThanOrEqual">
      <formula>0</formula>
    </cfRule>
  </conditionalFormatting>
  <conditionalFormatting sqref="F77">
    <cfRule type="cellIs" dxfId="46" priority="31" operator="equal">
      <formula>"N/A"</formula>
    </cfRule>
  </conditionalFormatting>
  <conditionalFormatting sqref="F77">
    <cfRule type="cellIs" dxfId="45" priority="27" operator="equal">
      <formula>4</formula>
    </cfRule>
    <cfRule type="cellIs" dxfId="44" priority="28" operator="greaterThanOrEqual">
      <formula>2.51</formula>
    </cfRule>
    <cfRule type="cellIs" dxfId="43" priority="29" operator="greaterThanOrEqual">
      <formula>2</formula>
    </cfRule>
    <cfRule type="cellIs" dxfId="42" priority="30" operator="greaterThanOrEqual">
      <formula>0</formula>
    </cfRule>
  </conditionalFormatting>
  <conditionalFormatting sqref="F77">
    <cfRule type="cellIs" dxfId="41" priority="26" operator="equal">
      <formula>"N/A"</formula>
    </cfRule>
  </conditionalFormatting>
  <conditionalFormatting sqref="F77">
    <cfRule type="cellIs" dxfId="40" priority="21" operator="equal">
      <formula>"N/A"</formula>
    </cfRule>
    <cfRule type="cellIs" dxfId="39" priority="22" operator="equal">
      <formula>4</formula>
    </cfRule>
    <cfRule type="cellIs" dxfId="38" priority="23" operator="greaterThanOrEqual">
      <formula>2.51</formula>
    </cfRule>
    <cfRule type="cellIs" dxfId="37" priority="24" operator="greaterThanOrEqual">
      <formula>2</formula>
    </cfRule>
    <cfRule type="cellIs" dxfId="36" priority="25" operator="greaterThanOrEqual">
      <formula>0</formula>
    </cfRule>
  </conditionalFormatting>
  <conditionalFormatting sqref="F77">
    <cfRule type="cellIs" dxfId="35" priority="16" operator="equal">
      <formula>"N/A"</formula>
    </cfRule>
    <cfRule type="cellIs" dxfId="34" priority="17" operator="equal">
      <formula>4</formula>
    </cfRule>
    <cfRule type="cellIs" dxfId="33" priority="18" operator="greaterThanOrEqual">
      <formula>2.51</formula>
    </cfRule>
    <cfRule type="cellIs" dxfId="32" priority="19" operator="greaterThanOrEqual">
      <formula>2</formula>
    </cfRule>
    <cfRule type="cellIs" dxfId="31" priority="20" operator="greaterThanOrEqual">
      <formula>0</formula>
    </cfRule>
  </conditionalFormatting>
  <conditionalFormatting sqref="F77">
    <cfRule type="cellIs" dxfId="30" priority="11" operator="equal">
      <formula>"N/A"</formula>
    </cfRule>
    <cfRule type="cellIs" dxfId="29" priority="12" operator="equal">
      <formula>4</formula>
    </cfRule>
    <cfRule type="cellIs" dxfId="28" priority="13" operator="greaterThanOrEqual">
      <formula>2.51</formula>
    </cfRule>
    <cfRule type="cellIs" dxfId="27" priority="14" operator="greaterThanOrEqual">
      <formula>2</formula>
    </cfRule>
    <cfRule type="cellIs" dxfId="26" priority="15" operator="greaterThanOrEqual">
      <formula>0</formula>
    </cfRule>
  </conditionalFormatting>
  <conditionalFormatting sqref="F77">
    <cfRule type="cellIs" dxfId="25" priority="7" operator="equal">
      <formula>4</formula>
    </cfRule>
    <cfRule type="cellIs" dxfId="24" priority="8" operator="greaterThanOrEqual">
      <formula>2.51</formula>
    </cfRule>
    <cfRule type="cellIs" dxfId="23" priority="9" operator="greaterThanOrEqual">
      <formula>2</formula>
    </cfRule>
    <cfRule type="cellIs" dxfId="22" priority="10" operator="greaterThanOrEqual">
      <formula>0</formula>
    </cfRule>
  </conditionalFormatting>
  <conditionalFormatting sqref="F77">
    <cfRule type="cellIs" dxfId="21" priority="6" operator="equal">
      <formula>"N/A"</formula>
    </cfRule>
  </conditionalFormatting>
  <conditionalFormatting sqref="F77">
    <cfRule type="cellIs" dxfId="20" priority="2" operator="equal">
      <formula>4</formula>
    </cfRule>
    <cfRule type="cellIs" dxfId="19" priority="3" operator="greaterThanOrEqual">
      <formula>2.51</formula>
    </cfRule>
    <cfRule type="cellIs" dxfId="18" priority="4" operator="greaterThanOrEqual">
      <formula>2</formula>
    </cfRule>
    <cfRule type="cellIs" dxfId="17" priority="5" operator="greaterThanOrEqual">
      <formula>0</formula>
    </cfRule>
  </conditionalFormatting>
  <conditionalFormatting sqref="F77">
    <cfRule type="cellIs" dxfId="16" priority="1" operator="equal">
      <formula>"N/A"</formula>
    </cfRule>
  </conditionalFormatting>
  <pageMargins left="0.7" right="0.7" top="0.75" bottom="0.75" header="0.3" footer="0.3"/>
  <pageSetup scale="89" fitToHeight="5" orientation="portrait" r:id="rId1"/>
  <headerFooter>
    <oddFooter>&amp;L&amp;8AE-PSOS-FR-08-E / Rev 2.0
(01-Apr-2022)&amp;R&amp;8Page &amp;P of &amp;N&amp;C&amp;"Calibri"&amp;11&amp;K000000&amp;"Calibri,Regular"&amp;8&amp;K000000Adient plc
Proprietary and Confidential_x000D_&amp;1#&amp;"Calibri"&amp;10&amp;K000000Adient – INTERNAL</oddFooter>
  </headerFooter>
  <rowBreaks count="2" manualBreakCount="2">
    <brk id="34" max="16383" man="1"/>
    <brk id="66" max="16383" man="1"/>
  </rowBreaks>
  <colBreaks count="1" manualBreakCount="1">
    <brk id="2" max="76" man="1"/>
  </colBreaks>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A00-000000000000}">
          <x14:formula1>
            <xm:f>Settings!$A$2:$A$6</xm:f>
          </x14:formula1>
          <xm:sqref>F56:F60 F76 F22:F25 F13:F18 F4:F9 F29:F32 F36:F39 F48:F52 F43:F44 F68:F72 F64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FF00"/>
  </sheetPr>
  <dimension ref="A1:G63"/>
  <sheetViews>
    <sheetView zoomScaleNormal="100" zoomScaleSheetLayoutView="70" zoomScalePageLayoutView="60" workbookViewId="0">
      <selection activeCell="C9" sqref="A8:C10"/>
    </sheetView>
  </sheetViews>
  <sheetFormatPr defaultColWidth="9.140625" defaultRowHeight="14.25" x14ac:dyDescent="0.2"/>
  <cols>
    <col min="1" max="1" width="9.7109375" style="6" customWidth="1"/>
    <col min="2" max="2" width="28.7109375" style="6" customWidth="1"/>
    <col min="3" max="3" width="66.7109375" style="6" customWidth="1"/>
    <col min="4" max="4" width="12.7109375" style="17" customWidth="1"/>
    <col min="5" max="5" width="66.7109375" style="92" customWidth="1"/>
    <col min="6" max="6" width="12.7109375" style="6" customWidth="1"/>
    <col min="7" max="16384" width="9.140625" style="6"/>
  </cols>
  <sheetData>
    <row r="1" spans="1:7" ht="31.5" customHeight="1" x14ac:dyDescent="0.2">
      <c r="B1" s="65" t="s">
        <v>473</v>
      </c>
      <c r="C1" s="44"/>
      <c r="D1" s="45" t="s">
        <v>130</v>
      </c>
      <c r="E1" s="1"/>
      <c r="F1" s="1"/>
    </row>
    <row r="2" spans="1:7" x14ac:dyDescent="0.2">
      <c r="A2" s="47" t="s">
        <v>474</v>
      </c>
      <c r="B2" s="48"/>
      <c r="C2" s="48"/>
      <c r="D2" s="2"/>
      <c r="E2" s="2"/>
      <c r="F2" s="2"/>
    </row>
    <row r="3" spans="1:7" s="12" customFormat="1" ht="15" x14ac:dyDescent="0.25">
      <c r="A3" s="50" t="s">
        <v>132</v>
      </c>
      <c r="B3" s="51" t="s">
        <v>133</v>
      </c>
      <c r="C3" s="52" t="s">
        <v>134</v>
      </c>
      <c r="D3" s="52" t="s">
        <v>135</v>
      </c>
      <c r="E3" s="63" t="s">
        <v>136</v>
      </c>
      <c r="F3" s="52" t="s">
        <v>100</v>
      </c>
    </row>
    <row r="4" spans="1:7" ht="51" x14ac:dyDescent="0.2">
      <c r="A4" s="53" t="s">
        <v>475</v>
      </c>
      <c r="B4" s="212" t="s">
        <v>476</v>
      </c>
      <c r="C4" s="83" t="s">
        <v>477</v>
      </c>
      <c r="D4" s="91"/>
      <c r="E4" s="91"/>
      <c r="F4" s="62"/>
    </row>
    <row r="5" spans="1:7" ht="38.25" x14ac:dyDescent="0.2">
      <c r="A5" s="56"/>
      <c r="B5" s="214"/>
      <c r="C5" s="83" t="s">
        <v>478</v>
      </c>
      <c r="D5" s="91"/>
      <c r="E5" s="91"/>
      <c r="F5" s="62"/>
    </row>
    <row r="6" spans="1:7" ht="15" x14ac:dyDescent="0.2">
      <c r="A6" s="3"/>
      <c r="B6" s="1"/>
      <c r="C6" s="4"/>
      <c r="D6" s="92"/>
      <c r="E6" s="64" t="s">
        <v>145</v>
      </c>
      <c r="F6" s="58" t="str">
        <f>IF(COUNT(F4:F5)=0,"N/A",SUM(F4:F5)/COUNT(F4:F5))</f>
        <v>N/A</v>
      </c>
    </row>
    <row r="7" spans="1:7" x14ac:dyDescent="0.2">
      <c r="A7" s="3"/>
      <c r="B7" s="1"/>
      <c r="C7" s="4"/>
      <c r="D7" s="92"/>
      <c r="E7" s="93"/>
      <c r="F7" s="13"/>
      <c r="G7" s="13"/>
    </row>
    <row r="8" spans="1:7" s="12" customFormat="1" ht="15" x14ac:dyDescent="0.25">
      <c r="A8" s="50" t="s">
        <v>132</v>
      </c>
      <c r="B8" s="51" t="s">
        <v>133</v>
      </c>
      <c r="C8" s="52" t="s">
        <v>134</v>
      </c>
      <c r="D8" s="52" t="s">
        <v>135</v>
      </c>
      <c r="E8" s="63" t="s">
        <v>136</v>
      </c>
      <c r="F8" s="52" t="s">
        <v>100</v>
      </c>
    </row>
    <row r="9" spans="1:7" ht="51" x14ac:dyDescent="0.2">
      <c r="A9" s="53" t="s">
        <v>479</v>
      </c>
      <c r="B9" s="212" t="s">
        <v>480</v>
      </c>
      <c r="C9" s="83" t="s">
        <v>481</v>
      </c>
      <c r="D9" s="91"/>
      <c r="E9" s="91"/>
      <c r="F9" s="62"/>
    </row>
    <row r="10" spans="1:7" ht="55.5" customHeight="1" x14ac:dyDescent="0.2">
      <c r="A10" s="56"/>
      <c r="B10" s="214"/>
      <c r="C10" s="83" t="s">
        <v>482</v>
      </c>
      <c r="D10" s="91"/>
      <c r="E10" s="91"/>
      <c r="F10" s="62"/>
    </row>
    <row r="11" spans="1:7" ht="15" x14ac:dyDescent="0.2">
      <c r="A11" s="3"/>
      <c r="B11" s="1"/>
      <c r="C11" s="4"/>
      <c r="D11" s="92"/>
      <c r="E11" s="64" t="s">
        <v>145</v>
      </c>
      <c r="F11" s="58" t="str">
        <f>IF(COUNT(F9:F10)=0,"N/A",SUM(F9:F10)/COUNT(F9:F10))</f>
        <v>N/A</v>
      </c>
    </row>
    <row r="12" spans="1:7" x14ac:dyDescent="0.2">
      <c r="A12" s="3"/>
      <c r="B12" s="1"/>
      <c r="C12" s="4"/>
      <c r="D12" s="92"/>
      <c r="E12" s="93"/>
      <c r="F12" s="13"/>
      <c r="G12" s="13"/>
    </row>
    <row r="13" spans="1:7" s="12" customFormat="1" ht="15" x14ac:dyDescent="0.25">
      <c r="A13" s="50" t="s">
        <v>132</v>
      </c>
      <c r="B13" s="51" t="s">
        <v>133</v>
      </c>
      <c r="C13" s="52" t="s">
        <v>134</v>
      </c>
      <c r="D13" s="52" t="s">
        <v>135</v>
      </c>
      <c r="E13" s="63" t="s">
        <v>136</v>
      </c>
      <c r="F13" s="52" t="s">
        <v>100</v>
      </c>
    </row>
    <row r="14" spans="1:7" ht="38.25" x14ac:dyDescent="0.2">
      <c r="A14" s="60" t="s">
        <v>483</v>
      </c>
      <c r="B14" s="54" t="s">
        <v>484</v>
      </c>
      <c r="C14" s="54" t="s">
        <v>485</v>
      </c>
      <c r="D14" s="91"/>
      <c r="E14" s="91"/>
      <c r="F14" s="62"/>
    </row>
    <row r="15" spans="1:7" ht="15" x14ac:dyDescent="0.2">
      <c r="A15" s="3"/>
      <c r="B15" s="1"/>
      <c r="C15" s="4"/>
      <c r="D15" s="92"/>
      <c r="E15" s="64" t="s">
        <v>145</v>
      </c>
      <c r="F15" s="58" t="str">
        <f>IF(COUNT(F14)=0,"N/A",SUM(F14)/COUNT(F14))</f>
        <v>N/A</v>
      </c>
    </row>
    <row r="16" spans="1:7" x14ac:dyDescent="0.2">
      <c r="A16" s="3"/>
      <c r="B16" s="1"/>
      <c r="C16" s="4"/>
      <c r="D16" s="92"/>
      <c r="E16" s="93"/>
      <c r="F16" s="13"/>
      <c r="G16" s="13"/>
    </row>
    <row r="17" spans="1:7" s="12" customFormat="1" ht="15" x14ac:dyDescent="0.25">
      <c r="A17" s="50" t="s">
        <v>132</v>
      </c>
      <c r="B17" s="51" t="s">
        <v>133</v>
      </c>
      <c r="C17" s="52" t="s">
        <v>134</v>
      </c>
      <c r="D17" s="52" t="s">
        <v>135</v>
      </c>
      <c r="E17" s="63" t="s">
        <v>136</v>
      </c>
      <c r="F17" s="52" t="s">
        <v>100</v>
      </c>
    </row>
    <row r="18" spans="1:7" ht="51" x14ac:dyDescent="0.2">
      <c r="A18" s="60" t="s">
        <v>486</v>
      </c>
      <c r="B18" s="54" t="s">
        <v>487</v>
      </c>
      <c r="C18" s="54" t="s">
        <v>488</v>
      </c>
      <c r="D18" s="91"/>
      <c r="E18" s="91"/>
      <c r="F18" s="62"/>
    </row>
    <row r="19" spans="1:7" ht="15" x14ac:dyDescent="0.2">
      <c r="A19" s="3"/>
      <c r="B19" s="1"/>
      <c r="C19" s="4"/>
      <c r="D19" s="92"/>
      <c r="E19" s="64" t="s">
        <v>145</v>
      </c>
      <c r="F19" s="58" t="str">
        <f>IF(COUNT(F18)=0,"N/A",SUM(F18)/COUNT(F18))</f>
        <v>N/A</v>
      </c>
    </row>
    <row r="20" spans="1:7" x14ac:dyDescent="0.2">
      <c r="A20" s="3"/>
      <c r="B20" s="1"/>
      <c r="C20" s="4"/>
      <c r="D20" s="92"/>
      <c r="E20" s="93"/>
      <c r="F20" s="13"/>
    </row>
    <row r="21" spans="1:7" x14ac:dyDescent="0.2">
      <c r="A21" s="47" t="s">
        <v>489</v>
      </c>
      <c r="B21" s="48"/>
      <c r="C21" s="48"/>
      <c r="D21" s="2"/>
      <c r="E21" s="93"/>
      <c r="F21" s="13"/>
      <c r="G21" s="13"/>
    </row>
    <row r="22" spans="1:7" s="12" customFormat="1" ht="15" x14ac:dyDescent="0.25">
      <c r="A22" s="50" t="s">
        <v>132</v>
      </c>
      <c r="B22" s="51" t="s">
        <v>133</v>
      </c>
      <c r="C22" s="52" t="s">
        <v>134</v>
      </c>
      <c r="D22" s="52" t="s">
        <v>135</v>
      </c>
      <c r="E22" s="63" t="s">
        <v>136</v>
      </c>
      <c r="F22" s="52" t="s">
        <v>100</v>
      </c>
    </row>
    <row r="23" spans="1:7" ht="63.75" x14ac:dyDescent="0.2">
      <c r="A23" s="60" t="s">
        <v>490</v>
      </c>
      <c r="B23" s="54" t="s">
        <v>491</v>
      </c>
      <c r="C23" s="54" t="s">
        <v>492</v>
      </c>
      <c r="D23" s="91"/>
      <c r="E23" s="91"/>
      <c r="F23" s="62"/>
    </row>
    <row r="24" spans="1:7" ht="15" x14ac:dyDescent="0.2">
      <c r="A24" s="3"/>
      <c r="B24" s="1"/>
      <c r="C24" s="4"/>
      <c r="D24" s="92"/>
      <c r="E24" s="64" t="s">
        <v>145</v>
      </c>
      <c r="F24" s="58" t="str">
        <f>IF(COUNT(F23)=0,"N/A",SUM(F23)/COUNT(F23))</f>
        <v>N/A</v>
      </c>
    </row>
    <row r="25" spans="1:7" x14ac:dyDescent="0.2">
      <c r="A25" s="3"/>
      <c r="B25" s="1"/>
      <c r="C25" s="4"/>
      <c r="D25" s="92"/>
      <c r="E25" s="93"/>
      <c r="F25" s="13"/>
      <c r="G25" s="13"/>
    </row>
    <row r="26" spans="1:7" s="12" customFormat="1" ht="15" x14ac:dyDescent="0.25">
      <c r="A26" s="50" t="s">
        <v>132</v>
      </c>
      <c r="B26" s="51" t="s">
        <v>133</v>
      </c>
      <c r="C26" s="52" t="s">
        <v>134</v>
      </c>
      <c r="D26" s="52" t="s">
        <v>135</v>
      </c>
      <c r="E26" s="63" t="s">
        <v>136</v>
      </c>
      <c r="F26" s="52" t="s">
        <v>100</v>
      </c>
    </row>
    <row r="27" spans="1:7" ht="114.75" x14ac:dyDescent="0.2">
      <c r="A27" s="60" t="s">
        <v>493</v>
      </c>
      <c r="B27" s="54" t="s">
        <v>494</v>
      </c>
      <c r="C27" s="54" t="s">
        <v>495</v>
      </c>
      <c r="D27" s="91"/>
      <c r="E27" s="91"/>
      <c r="F27" s="62"/>
    </row>
    <row r="28" spans="1:7" ht="15" x14ac:dyDescent="0.2">
      <c r="A28" s="3"/>
      <c r="B28" s="1"/>
      <c r="C28" s="4"/>
      <c r="D28" s="92"/>
      <c r="E28" s="64" t="s">
        <v>145</v>
      </c>
      <c r="F28" s="58" t="str">
        <f>IF(COUNT(F27)=0,"N/A",SUM(F27)/COUNT(F27))</f>
        <v>N/A</v>
      </c>
    </row>
    <row r="29" spans="1:7" x14ac:dyDescent="0.2">
      <c r="A29" s="3"/>
      <c r="B29" s="1"/>
      <c r="C29" s="4"/>
      <c r="D29" s="92"/>
      <c r="E29" s="93"/>
      <c r="F29" s="13"/>
      <c r="G29" s="13"/>
    </row>
    <row r="30" spans="1:7" s="12" customFormat="1" ht="15" x14ac:dyDescent="0.25">
      <c r="A30" s="50" t="s">
        <v>132</v>
      </c>
      <c r="B30" s="51" t="s">
        <v>133</v>
      </c>
      <c r="C30" s="52" t="s">
        <v>134</v>
      </c>
      <c r="D30" s="52" t="s">
        <v>135</v>
      </c>
      <c r="E30" s="63" t="s">
        <v>136</v>
      </c>
      <c r="F30" s="52" t="s">
        <v>100</v>
      </c>
    </row>
    <row r="31" spans="1:7" ht="63.75" x14ac:dyDescent="0.2">
      <c r="A31" s="60" t="s">
        <v>496</v>
      </c>
      <c r="B31" s="54" t="s">
        <v>497</v>
      </c>
      <c r="C31" s="54" t="s">
        <v>498</v>
      </c>
      <c r="D31" s="91"/>
      <c r="E31" s="91"/>
      <c r="F31" s="62"/>
    </row>
    <row r="32" spans="1:7" ht="15" x14ac:dyDescent="0.2">
      <c r="A32" s="3"/>
      <c r="B32" s="1"/>
      <c r="C32" s="4"/>
      <c r="D32" s="92"/>
      <c r="E32" s="64" t="s">
        <v>145</v>
      </c>
      <c r="F32" s="58" t="str">
        <f>IF(COUNT(F31)=0,"N/A",SUM(F31)/COUNT(F31))</f>
        <v>N/A</v>
      </c>
    </row>
    <row r="33" spans="1:7" x14ac:dyDescent="0.2">
      <c r="A33" s="3"/>
      <c r="B33" s="1"/>
      <c r="C33" s="4"/>
      <c r="D33" s="92"/>
      <c r="E33" s="93"/>
      <c r="F33" s="13"/>
      <c r="G33" s="13"/>
    </row>
    <row r="34" spans="1:7" s="12" customFormat="1" ht="15" x14ac:dyDescent="0.25">
      <c r="A34" s="50" t="s">
        <v>132</v>
      </c>
      <c r="B34" s="51" t="s">
        <v>133</v>
      </c>
      <c r="C34" s="52" t="s">
        <v>134</v>
      </c>
      <c r="D34" s="52" t="s">
        <v>135</v>
      </c>
      <c r="E34" s="63" t="s">
        <v>136</v>
      </c>
      <c r="F34" s="52" t="s">
        <v>100</v>
      </c>
    </row>
    <row r="35" spans="1:7" ht="25.5" x14ac:dyDescent="0.2">
      <c r="A35" s="53" t="s">
        <v>499</v>
      </c>
      <c r="B35" s="212" t="s">
        <v>500</v>
      </c>
      <c r="C35" s="83" t="s">
        <v>501</v>
      </c>
      <c r="D35" s="91"/>
      <c r="E35" s="91"/>
      <c r="F35" s="62"/>
    </row>
    <row r="36" spans="1:7" ht="25.5" x14ac:dyDescent="0.2">
      <c r="A36" s="56"/>
      <c r="B36" s="214"/>
      <c r="C36" s="83" t="s">
        <v>502</v>
      </c>
      <c r="D36" s="91"/>
      <c r="E36" s="91"/>
      <c r="F36" s="62"/>
    </row>
    <row r="37" spans="1:7" ht="15" x14ac:dyDescent="0.2">
      <c r="A37" s="3"/>
      <c r="B37" s="1"/>
      <c r="C37" s="4"/>
      <c r="D37" s="92"/>
      <c r="E37" s="64" t="s">
        <v>145</v>
      </c>
      <c r="F37" s="58" t="str">
        <f>IF(COUNT(F35:F36)=0,"N/A",SUM(F35:F36)/COUNT(F35:F36))</f>
        <v>N/A</v>
      </c>
    </row>
    <row r="38" spans="1:7" x14ac:dyDescent="0.2">
      <c r="A38" s="84" t="s">
        <v>503</v>
      </c>
      <c r="B38" s="1"/>
      <c r="C38" s="4"/>
      <c r="D38" s="92"/>
      <c r="E38" s="93"/>
      <c r="F38" s="13"/>
      <c r="G38" s="13"/>
    </row>
    <row r="39" spans="1:7" s="12" customFormat="1" ht="15" x14ac:dyDescent="0.25">
      <c r="A39" s="50" t="s">
        <v>132</v>
      </c>
      <c r="B39" s="51" t="s">
        <v>133</v>
      </c>
      <c r="C39" s="52" t="s">
        <v>134</v>
      </c>
      <c r="D39" s="52" t="s">
        <v>135</v>
      </c>
      <c r="E39" s="63" t="s">
        <v>136</v>
      </c>
      <c r="F39" s="52" t="s">
        <v>100</v>
      </c>
    </row>
    <row r="40" spans="1:7" x14ac:dyDescent="0.2">
      <c r="A40" s="53" t="s">
        <v>504</v>
      </c>
      <c r="B40" s="212" t="s">
        <v>505</v>
      </c>
      <c r="C40" s="83" t="s">
        <v>506</v>
      </c>
      <c r="D40" s="91"/>
      <c r="E40" s="91"/>
      <c r="F40" s="62"/>
    </row>
    <row r="41" spans="1:7" x14ac:dyDescent="0.2">
      <c r="A41" s="55"/>
      <c r="B41" s="213"/>
      <c r="C41" s="83" t="s">
        <v>507</v>
      </c>
      <c r="D41" s="91"/>
      <c r="E41" s="91"/>
      <c r="F41" s="62"/>
    </row>
    <row r="42" spans="1:7" x14ac:dyDescent="0.2">
      <c r="A42" s="56"/>
      <c r="B42" s="214"/>
      <c r="C42" s="83" t="s">
        <v>508</v>
      </c>
      <c r="D42" s="91"/>
      <c r="E42" s="91"/>
      <c r="F42" s="62"/>
    </row>
    <row r="43" spans="1:7" ht="15" x14ac:dyDescent="0.2">
      <c r="A43" s="3"/>
      <c r="B43" s="1"/>
      <c r="C43" s="4"/>
      <c r="D43" s="92"/>
      <c r="E43" s="64" t="s">
        <v>145</v>
      </c>
      <c r="F43" s="58" t="str">
        <f>IF(COUNT(F40:F42)=0,"N/A",SUM(F40:F42)/COUNT(F40:F42))</f>
        <v>N/A</v>
      </c>
    </row>
    <row r="44" spans="1:7" x14ac:dyDescent="0.2">
      <c r="A44" s="3"/>
      <c r="B44" s="1"/>
      <c r="C44" s="4"/>
      <c r="D44" s="92"/>
      <c r="E44" s="93"/>
      <c r="F44" s="13"/>
      <c r="G44" s="13"/>
    </row>
    <row r="45" spans="1:7" s="12" customFormat="1" ht="15" x14ac:dyDescent="0.25">
      <c r="A45" s="50" t="s">
        <v>132</v>
      </c>
      <c r="B45" s="51" t="s">
        <v>133</v>
      </c>
      <c r="C45" s="52" t="s">
        <v>134</v>
      </c>
      <c r="D45" s="52" t="s">
        <v>135</v>
      </c>
      <c r="E45" s="63" t="s">
        <v>136</v>
      </c>
      <c r="F45" s="52" t="s">
        <v>100</v>
      </c>
    </row>
    <row r="46" spans="1:7" ht="51" x14ac:dyDescent="0.2">
      <c r="A46" s="60" t="s">
        <v>509</v>
      </c>
      <c r="B46" s="54" t="s">
        <v>510</v>
      </c>
      <c r="C46" s="83" t="s">
        <v>511</v>
      </c>
      <c r="D46" s="91"/>
      <c r="E46" s="91"/>
      <c r="F46" s="62"/>
    </row>
    <row r="47" spans="1:7" ht="15" x14ac:dyDescent="0.2">
      <c r="A47" s="3"/>
      <c r="B47" s="1"/>
      <c r="C47" s="4"/>
      <c r="D47" s="92"/>
      <c r="E47" s="64" t="s">
        <v>145</v>
      </c>
      <c r="F47" s="58" t="str">
        <f>IF(COUNT(F46)=0,"N/A",SUM(F46)/COUNT(F46))</f>
        <v>N/A</v>
      </c>
    </row>
    <row r="48" spans="1:7" x14ac:dyDescent="0.2">
      <c r="A48" s="3"/>
      <c r="B48" s="1"/>
      <c r="C48" s="4"/>
      <c r="D48" s="92"/>
      <c r="E48" s="93"/>
      <c r="F48" s="13"/>
      <c r="G48" s="13"/>
    </row>
    <row r="49" spans="1:7" s="12" customFormat="1" ht="15" x14ac:dyDescent="0.25">
      <c r="A49" s="50" t="s">
        <v>132</v>
      </c>
      <c r="B49" s="51" t="s">
        <v>133</v>
      </c>
      <c r="C49" s="52" t="s">
        <v>134</v>
      </c>
      <c r="D49" s="52" t="s">
        <v>135</v>
      </c>
      <c r="E49" s="63" t="s">
        <v>136</v>
      </c>
      <c r="F49" s="52" t="s">
        <v>100</v>
      </c>
    </row>
    <row r="50" spans="1:7" ht="25.5" x14ac:dyDescent="0.2">
      <c r="A50" s="85" t="s">
        <v>512</v>
      </c>
      <c r="B50" s="220" t="s">
        <v>513</v>
      </c>
      <c r="C50" s="83" t="s">
        <v>514</v>
      </c>
      <c r="D50" s="91"/>
      <c r="E50" s="91"/>
      <c r="F50" s="62"/>
    </row>
    <row r="51" spans="1:7" ht="38.25" x14ac:dyDescent="0.2">
      <c r="A51" s="86"/>
      <c r="B51" s="220"/>
      <c r="C51" s="83" t="s">
        <v>515</v>
      </c>
      <c r="D51" s="91"/>
      <c r="E51" s="91"/>
      <c r="F51" s="62"/>
    </row>
    <row r="52" spans="1:7" x14ac:dyDescent="0.2">
      <c r="A52" s="86"/>
      <c r="B52" s="220"/>
      <c r="C52" s="83" t="s">
        <v>516</v>
      </c>
      <c r="D52" s="91"/>
      <c r="E52" s="91"/>
      <c r="F52" s="62"/>
    </row>
    <row r="53" spans="1:7" ht="25.5" x14ac:dyDescent="0.2">
      <c r="A53" s="87"/>
      <c r="B53" s="220"/>
      <c r="C53" s="83" t="s">
        <v>517</v>
      </c>
      <c r="D53" s="91"/>
      <c r="E53" s="91"/>
      <c r="F53" s="62"/>
    </row>
    <row r="54" spans="1:7" ht="15" x14ac:dyDescent="0.2">
      <c r="A54" s="3"/>
      <c r="B54" s="1"/>
      <c r="C54" s="4"/>
      <c r="D54" s="92"/>
      <c r="E54" s="64" t="s">
        <v>145</v>
      </c>
      <c r="F54" s="58" t="str">
        <f>IF(COUNT(F50:F53)=0,"N/A",SUM(F50:F53)/COUNT(F50:F53))</f>
        <v>N/A</v>
      </c>
    </row>
    <row r="55" spans="1:7" x14ac:dyDescent="0.2">
      <c r="A55" s="3"/>
      <c r="B55" s="1"/>
      <c r="C55" s="4"/>
      <c r="D55" s="92"/>
      <c r="E55" s="93"/>
      <c r="F55" s="13"/>
      <c r="G55" s="13"/>
    </row>
    <row r="56" spans="1:7" s="12" customFormat="1" ht="15" x14ac:dyDescent="0.25">
      <c r="A56" s="66" t="s">
        <v>132</v>
      </c>
      <c r="B56" s="51" t="s">
        <v>133</v>
      </c>
      <c r="C56" s="52" t="s">
        <v>134</v>
      </c>
      <c r="D56" s="52" t="s">
        <v>135</v>
      </c>
      <c r="E56" s="63" t="s">
        <v>136</v>
      </c>
      <c r="F56" s="52" t="s">
        <v>100</v>
      </c>
    </row>
    <row r="57" spans="1:7" ht="76.5" x14ac:dyDescent="0.2">
      <c r="A57" s="60" t="s">
        <v>518</v>
      </c>
      <c r="B57" s="54" t="s">
        <v>519</v>
      </c>
      <c r="C57" s="83" t="s">
        <v>520</v>
      </c>
      <c r="D57" s="91"/>
      <c r="E57" s="91"/>
      <c r="F57" s="88"/>
    </row>
    <row r="58" spans="1:7" ht="15" x14ac:dyDescent="0.2">
      <c r="A58" s="3"/>
      <c r="B58" s="1"/>
      <c r="C58" s="4"/>
      <c r="D58" s="92"/>
      <c r="E58" s="64" t="s">
        <v>145</v>
      </c>
      <c r="F58" s="58" t="str">
        <f>IF(COUNT(F57)=0,"N/A",SUM(F57)/COUNT(F57))</f>
        <v>N/A</v>
      </c>
    </row>
    <row r="59" spans="1:7" x14ac:dyDescent="0.2">
      <c r="A59" s="3"/>
      <c r="B59" s="1"/>
      <c r="C59" s="4"/>
      <c r="D59" s="92"/>
      <c r="E59" s="93"/>
      <c r="F59" s="13"/>
      <c r="G59" s="13"/>
    </row>
    <row r="60" spans="1:7" s="12" customFormat="1" ht="15" x14ac:dyDescent="0.25">
      <c r="A60" s="66" t="s">
        <v>132</v>
      </c>
      <c r="B60" s="51" t="s">
        <v>133</v>
      </c>
      <c r="C60" s="52" t="s">
        <v>134</v>
      </c>
      <c r="D60" s="52" t="s">
        <v>135</v>
      </c>
      <c r="E60" s="63" t="s">
        <v>136</v>
      </c>
      <c r="F60" s="52" t="s">
        <v>100</v>
      </c>
    </row>
    <row r="61" spans="1:7" ht="63.75" x14ac:dyDescent="0.2">
      <c r="A61" s="60" t="s">
        <v>521</v>
      </c>
      <c r="B61" s="54" t="s">
        <v>522</v>
      </c>
      <c r="C61" s="54" t="s">
        <v>523</v>
      </c>
      <c r="D61" s="91"/>
      <c r="E61" s="91"/>
      <c r="F61" s="62"/>
    </row>
    <row r="62" spans="1:7" ht="15" x14ac:dyDescent="0.2">
      <c r="A62" s="3"/>
      <c r="B62" s="1"/>
      <c r="C62" s="4"/>
      <c r="D62" s="92"/>
      <c r="E62" s="64" t="s">
        <v>145</v>
      </c>
      <c r="F62" s="58" t="str">
        <f>IF(COUNT(F61)=0,"N/A",SUM(F61)/COUNT(F61))</f>
        <v>N/A</v>
      </c>
    </row>
    <row r="63" spans="1:7" x14ac:dyDescent="0.2">
      <c r="A63" s="3"/>
      <c r="B63" s="1"/>
      <c r="C63" s="4"/>
      <c r="D63" s="92"/>
      <c r="E63" s="93"/>
      <c r="F63" s="13"/>
      <c r="G63" s="13"/>
    </row>
  </sheetData>
  <mergeCells count="5">
    <mergeCell ref="B50:B53"/>
    <mergeCell ref="B35:B36"/>
    <mergeCell ref="B9:B10"/>
    <mergeCell ref="B4:B5"/>
    <mergeCell ref="B40:B42"/>
  </mergeCells>
  <conditionalFormatting sqref="F57:F58 F62 F47 F54 F24 F28 F32 F37 F43 F11 F15 F6 F19">
    <cfRule type="cellIs" dxfId="15" priority="3115" operator="greaterThanOrEqual">
      <formula>2.51</formula>
    </cfRule>
  </conditionalFormatting>
  <conditionalFormatting sqref="F57 F61 F46 F50:F53 F23 F27 F31 F35:F36 F40:F42 F4:F5 F9:F10 F14 F18">
    <cfRule type="cellIs" dxfId="14" priority="3857" operator="equal">
      <formula>4</formula>
    </cfRule>
    <cfRule type="cellIs" dxfId="13" priority="3858" operator="greaterThan">
      <formula>2.51</formula>
    </cfRule>
    <cfRule type="cellIs" dxfId="12" priority="3859" operator="greaterThan">
      <formula>1.51</formula>
    </cfRule>
    <cfRule type="cellIs" dxfId="11" priority="3860" operator="greaterThanOrEqual">
      <formula>0</formula>
    </cfRule>
  </conditionalFormatting>
  <conditionalFormatting sqref="F57:F58 F62 F47 F54 F24 F28 F32 F37 F43 F11 F15 F6 F19">
    <cfRule type="cellIs" dxfId="10" priority="3114" operator="equal">
      <formula>4</formula>
    </cfRule>
    <cfRule type="cellIs" dxfId="9" priority="3116" operator="greaterThanOrEqual">
      <formula>2</formula>
    </cfRule>
    <cfRule type="cellIs" dxfId="8" priority="3117" operator="greaterThanOrEqual">
      <formula>0</formula>
    </cfRule>
  </conditionalFormatting>
  <pageMargins left="0.7" right="0.7" top="0.75" bottom="0.75" header="0.3" footer="0.3"/>
  <pageSetup scale="89" fitToHeight="3" orientation="portrait" r:id="rId1"/>
  <headerFooter>
    <oddFooter>&amp;L&amp;8AE-PSOS-FR-08-E / Rev 2.0
(01-Apr-2022)&amp;R&amp;8Page &amp;P of &amp;N&amp;C&amp;"Calibri"&amp;11&amp;K000000&amp;"Calibri,Regular"&amp;8&amp;K000000Adient plc
Proprietary and Confidential_x000D_&amp;1#&amp;"Calibri"&amp;10&amp;K000000Adient – INTERNAL</oddFooter>
  </headerFooter>
  <rowBreaks count="1" manualBreakCount="1">
    <brk id="33" max="16383" man="1"/>
  </rowBreaks>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B00-000000000000}">
          <x14:formula1>
            <xm:f>Settings!$A$2:$A$6</xm:f>
          </x14:formula1>
          <xm:sqref>F61 F23 F27 F31 F35:F36 F40:F42 F46 F50:F53 F57 F9:F10 F14 F18 F4:F5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FF00"/>
  </sheetPr>
  <dimension ref="A1:G29"/>
  <sheetViews>
    <sheetView zoomScaleNormal="100" zoomScalePageLayoutView="60" workbookViewId="0">
      <selection activeCell="C9" sqref="A8:C10"/>
    </sheetView>
  </sheetViews>
  <sheetFormatPr defaultColWidth="9.140625" defaultRowHeight="14.25" x14ac:dyDescent="0.2"/>
  <cols>
    <col min="1" max="1" width="9.7109375" style="6" customWidth="1"/>
    <col min="2" max="2" width="28.7109375" style="6" customWidth="1"/>
    <col min="3" max="3" width="66.7109375" style="6" customWidth="1"/>
    <col min="4" max="4" width="12.7109375" style="17" customWidth="1"/>
    <col min="5" max="5" width="66.7109375" style="92" customWidth="1"/>
    <col min="6" max="6" width="12.7109375" style="6" customWidth="1"/>
    <col min="7" max="16384" width="9.140625" style="6"/>
  </cols>
  <sheetData>
    <row r="1" spans="1:7" ht="31.5" customHeight="1" x14ac:dyDescent="0.2">
      <c r="B1" s="65" t="s">
        <v>524</v>
      </c>
      <c r="C1" s="44"/>
      <c r="D1" s="45" t="s">
        <v>130</v>
      </c>
      <c r="E1" s="1"/>
      <c r="F1" s="1"/>
    </row>
    <row r="2" spans="1:7" x14ac:dyDescent="0.2">
      <c r="A2" s="47" t="s">
        <v>525</v>
      </c>
      <c r="B2" s="48"/>
      <c r="C2" s="48"/>
      <c r="D2" s="2"/>
      <c r="E2" s="2"/>
      <c r="F2" s="2"/>
    </row>
    <row r="3" spans="1:7" s="12" customFormat="1" ht="15" x14ac:dyDescent="0.25">
      <c r="A3" s="66" t="s">
        <v>132</v>
      </c>
      <c r="B3" s="51" t="s">
        <v>133</v>
      </c>
      <c r="C3" s="52" t="s">
        <v>134</v>
      </c>
      <c r="D3" s="52" t="s">
        <v>135</v>
      </c>
      <c r="E3" s="63" t="s">
        <v>136</v>
      </c>
      <c r="F3" s="52" t="s">
        <v>100</v>
      </c>
    </row>
    <row r="4" spans="1:7" x14ac:dyDescent="0.2">
      <c r="A4" s="53" t="s">
        <v>526</v>
      </c>
      <c r="B4" s="212" t="s">
        <v>527</v>
      </c>
      <c r="C4" s="54" t="s">
        <v>528</v>
      </c>
      <c r="D4" s="91"/>
      <c r="E4" s="91"/>
      <c r="F4" s="62"/>
    </row>
    <row r="5" spans="1:7" ht="25.5" x14ac:dyDescent="0.2">
      <c r="A5" s="56"/>
      <c r="B5" s="214"/>
      <c r="C5" s="54" t="s">
        <v>529</v>
      </c>
      <c r="D5" s="91"/>
      <c r="E5" s="91"/>
      <c r="F5" s="62"/>
    </row>
    <row r="6" spans="1:7" ht="15" x14ac:dyDescent="0.2">
      <c r="A6" s="3"/>
      <c r="B6" s="1"/>
      <c r="C6" s="4"/>
      <c r="D6" s="92"/>
      <c r="E6" s="64" t="s">
        <v>145</v>
      </c>
      <c r="F6" s="58" t="str">
        <f>IF(COUNT(F4:F5)=0,"N/A",SUM(F4:F5)/COUNT(F4:F5))</f>
        <v>N/A</v>
      </c>
      <c r="G6" s="13"/>
    </row>
    <row r="7" spans="1:7" x14ac:dyDescent="0.2">
      <c r="A7" s="3"/>
      <c r="B7" s="1"/>
      <c r="C7" s="4"/>
      <c r="D7" s="92"/>
      <c r="E7" s="93"/>
      <c r="F7" s="13"/>
      <c r="G7" s="13"/>
    </row>
    <row r="8" spans="1:7" s="12" customFormat="1" ht="15" x14ac:dyDescent="0.25">
      <c r="A8" s="66" t="s">
        <v>132</v>
      </c>
      <c r="B8" s="51" t="s">
        <v>133</v>
      </c>
      <c r="C8" s="52" t="s">
        <v>134</v>
      </c>
      <c r="D8" s="52" t="s">
        <v>135</v>
      </c>
      <c r="E8" s="63" t="s">
        <v>136</v>
      </c>
      <c r="F8" s="52" t="s">
        <v>100</v>
      </c>
    </row>
    <row r="9" spans="1:7" ht="25.5" x14ac:dyDescent="0.2">
      <c r="A9" s="53" t="s">
        <v>530</v>
      </c>
      <c r="B9" s="212" t="s">
        <v>531</v>
      </c>
      <c r="C9" s="54" t="s">
        <v>532</v>
      </c>
      <c r="D9" s="91"/>
      <c r="E9" s="91"/>
      <c r="F9" s="62"/>
    </row>
    <row r="10" spans="1:7" ht="51" x14ac:dyDescent="0.2">
      <c r="A10" s="56"/>
      <c r="B10" s="214"/>
      <c r="C10" s="54" t="s">
        <v>481</v>
      </c>
      <c r="D10" s="91"/>
      <c r="E10" s="91"/>
      <c r="F10" s="62"/>
    </row>
    <row r="11" spans="1:7" ht="15" x14ac:dyDescent="0.2">
      <c r="A11" s="3"/>
      <c r="B11" s="1"/>
      <c r="C11" s="4"/>
      <c r="D11" s="92"/>
      <c r="E11" s="64" t="s">
        <v>145</v>
      </c>
      <c r="F11" s="58" t="str">
        <f>IF(COUNT(F9:F10)=0,"N/A",SUM(F9:F10)/COUNT(F9:F10))</f>
        <v>N/A</v>
      </c>
      <c r="G11" s="13"/>
    </row>
    <row r="12" spans="1:7" x14ac:dyDescent="0.2">
      <c r="A12" s="3"/>
      <c r="B12" s="1"/>
      <c r="C12" s="4"/>
      <c r="D12" s="92"/>
      <c r="E12" s="93"/>
      <c r="F12" s="13"/>
      <c r="G12" s="13"/>
    </row>
    <row r="13" spans="1:7" s="12" customFormat="1" ht="15" x14ac:dyDescent="0.25">
      <c r="A13" s="66" t="s">
        <v>132</v>
      </c>
      <c r="B13" s="51" t="s">
        <v>133</v>
      </c>
      <c r="C13" s="52" t="s">
        <v>134</v>
      </c>
      <c r="D13" s="52" t="s">
        <v>135</v>
      </c>
      <c r="E13" s="63" t="s">
        <v>136</v>
      </c>
      <c r="F13" s="52" t="s">
        <v>100</v>
      </c>
    </row>
    <row r="14" spans="1:7" ht="25.5" x14ac:dyDescent="0.2">
      <c r="A14" s="53" t="s">
        <v>533</v>
      </c>
      <c r="B14" s="212" t="s">
        <v>534</v>
      </c>
      <c r="C14" s="54" t="s">
        <v>535</v>
      </c>
      <c r="D14" s="91"/>
      <c r="E14" s="91"/>
      <c r="F14" s="62"/>
    </row>
    <row r="15" spans="1:7" ht="25.5" x14ac:dyDescent="0.2">
      <c r="A15" s="55"/>
      <c r="B15" s="213"/>
      <c r="C15" s="83" t="s">
        <v>536</v>
      </c>
      <c r="D15" s="91"/>
      <c r="E15" s="91"/>
      <c r="F15" s="62"/>
    </row>
    <row r="16" spans="1:7" ht="25.5" x14ac:dyDescent="0.2">
      <c r="A16" s="55"/>
      <c r="B16" s="213"/>
      <c r="C16" s="54" t="s">
        <v>537</v>
      </c>
      <c r="D16" s="91"/>
      <c r="E16" s="91"/>
      <c r="F16" s="62"/>
    </row>
    <row r="17" spans="1:7" ht="25.5" x14ac:dyDescent="0.2">
      <c r="A17" s="55"/>
      <c r="B17" s="213"/>
      <c r="C17" s="54" t="s">
        <v>538</v>
      </c>
      <c r="D17" s="91"/>
      <c r="E17" s="91"/>
      <c r="F17" s="62"/>
    </row>
    <row r="18" spans="1:7" ht="38.25" x14ac:dyDescent="0.2">
      <c r="A18" s="55"/>
      <c r="B18" s="213"/>
      <c r="C18" s="54" t="s">
        <v>539</v>
      </c>
      <c r="D18" s="91"/>
      <c r="E18" s="91"/>
      <c r="F18" s="62"/>
    </row>
    <row r="19" spans="1:7" ht="25.5" x14ac:dyDescent="0.2">
      <c r="A19" s="55"/>
      <c r="B19" s="213"/>
      <c r="C19" s="54" t="s">
        <v>540</v>
      </c>
      <c r="D19" s="91"/>
      <c r="E19" s="91"/>
      <c r="F19" s="62"/>
    </row>
    <row r="20" spans="1:7" ht="25.5" x14ac:dyDescent="0.2">
      <c r="A20" s="56"/>
      <c r="B20" s="214"/>
      <c r="C20" s="54" t="s">
        <v>541</v>
      </c>
      <c r="D20" s="91"/>
      <c r="E20" s="91"/>
      <c r="F20" s="62"/>
    </row>
    <row r="21" spans="1:7" ht="15" x14ac:dyDescent="0.2">
      <c r="A21" s="3"/>
      <c r="B21" s="1"/>
      <c r="C21" s="4"/>
      <c r="D21" s="92"/>
      <c r="E21" s="64" t="s">
        <v>145</v>
      </c>
      <c r="F21" s="58" t="str">
        <f>IF(COUNT(F14:F20)=0,"N/A",SUM(F14:F20)/COUNT(F14:F20))</f>
        <v>N/A</v>
      </c>
      <c r="G21" s="13"/>
    </row>
    <row r="22" spans="1:7" x14ac:dyDescent="0.2">
      <c r="A22" s="3"/>
      <c r="B22" s="1"/>
      <c r="C22" s="4"/>
      <c r="D22" s="92"/>
      <c r="E22" s="93"/>
      <c r="F22" s="13"/>
      <c r="G22" s="13"/>
    </row>
    <row r="23" spans="1:7" s="12" customFormat="1" ht="15" x14ac:dyDescent="0.25">
      <c r="A23" s="66" t="s">
        <v>132</v>
      </c>
      <c r="B23" s="51" t="s">
        <v>133</v>
      </c>
      <c r="C23" s="52" t="s">
        <v>134</v>
      </c>
      <c r="D23" s="52" t="s">
        <v>135</v>
      </c>
      <c r="E23" s="63" t="s">
        <v>136</v>
      </c>
      <c r="F23" s="52" t="s">
        <v>100</v>
      </c>
    </row>
    <row r="24" spans="1:7" ht="63.75" x14ac:dyDescent="0.2">
      <c r="A24" s="60" t="s">
        <v>542</v>
      </c>
      <c r="B24" s="54" t="s">
        <v>543</v>
      </c>
      <c r="C24" s="54" t="s">
        <v>544</v>
      </c>
      <c r="D24" s="91"/>
      <c r="E24" s="91"/>
      <c r="F24" s="62"/>
    </row>
    <row r="25" spans="1:7" ht="15" x14ac:dyDescent="0.2">
      <c r="A25" s="3"/>
      <c r="B25" s="1"/>
      <c r="C25" s="4"/>
      <c r="D25" s="92"/>
      <c r="E25" s="64" t="s">
        <v>145</v>
      </c>
      <c r="F25" s="58" t="str">
        <f>IF(COUNT(F24)=0,"N/A",SUM(F24)/COUNT(F24))</f>
        <v>N/A</v>
      </c>
      <c r="G25" s="13"/>
    </row>
    <row r="26" spans="1:7" x14ac:dyDescent="0.2">
      <c r="A26" s="3"/>
      <c r="B26" s="1"/>
      <c r="C26" s="4"/>
      <c r="D26" s="92"/>
      <c r="E26" s="93"/>
      <c r="F26" s="13"/>
      <c r="G26" s="13"/>
    </row>
    <row r="27" spans="1:7" s="12" customFormat="1" ht="15" x14ac:dyDescent="0.25">
      <c r="A27" s="66" t="s">
        <v>132</v>
      </c>
      <c r="B27" s="51" t="s">
        <v>133</v>
      </c>
      <c r="C27" s="52" t="s">
        <v>134</v>
      </c>
      <c r="D27" s="52" t="s">
        <v>135</v>
      </c>
      <c r="E27" s="63" t="s">
        <v>136</v>
      </c>
      <c r="F27" s="52" t="s">
        <v>100</v>
      </c>
    </row>
    <row r="28" spans="1:7" ht="63.75" x14ac:dyDescent="0.2">
      <c r="A28" s="60" t="s">
        <v>545</v>
      </c>
      <c r="B28" s="54" t="s">
        <v>546</v>
      </c>
      <c r="C28" s="54" t="s">
        <v>547</v>
      </c>
      <c r="D28" s="91"/>
      <c r="E28" s="91"/>
      <c r="F28" s="62"/>
    </row>
    <row r="29" spans="1:7" ht="15" x14ac:dyDescent="0.2">
      <c r="A29" s="3"/>
      <c r="B29" s="1"/>
      <c r="C29" s="4"/>
      <c r="D29" s="92"/>
      <c r="E29" s="64" t="s">
        <v>145</v>
      </c>
      <c r="F29" s="58" t="str">
        <f>IF(COUNT(F28)=0,"N/A",SUM(F28)/COUNT(F28))</f>
        <v>N/A</v>
      </c>
    </row>
  </sheetData>
  <mergeCells count="3">
    <mergeCell ref="B4:B5"/>
    <mergeCell ref="B9:B10"/>
    <mergeCell ref="B14:B20"/>
  </mergeCells>
  <conditionalFormatting sqref="F4:F5 F9:F10 F14:F20 F24 F28">
    <cfRule type="cellIs" dxfId="7" priority="2118" operator="equal">
      <formula>4</formula>
    </cfRule>
    <cfRule type="cellIs" dxfId="6" priority="2119" operator="greaterThan">
      <formula>2.51</formula>
    </cfRule>
    <cfRule type="cellIs" dxfId="5" priority="2120" operator="greaterThan">
      <formula>1.51</formula>
    </cfRule>
    <cfRule type="cellIs" dxfId="4" priority="2121" operator="greaterThanOrEqual">
      <formula>0</formula>
    </cfRule>
  </conditionalFormatting>
  <conditionalFormatting sqref="F6 F11 F29 F25 F21">
    <cfRule type="cellIs" dxfId="3" priority="1770" operator="greaterThanOrEqual">
      <formula>2.51</formula>
    </cfRule>
  </conditionalFormatting>
  <conditionalFormatting sqref="F6 F11 F29 F25 F21">
    <cfRule type="cellIs" dxfId="2" priority="1769" operator="equal">
      <formula>4</formula>
    </cfRule>
    <cfRule type="cellIs" dxfId="1" priority="1771" operator="greaterThanOrEqual">
      <formula>2</formula>
    </cfRule>
    <cfRule type="cellIs" dxfId="0" priority="1772" operator="greaterThanOrEqual">
      <formula>0</formula>
    </cfRule>
  </conditionalFormatting>
  <pageMargins left="0.7" right="0.7" top="0.75" bottom="0.75" header="0.3" footer="0.3"/>
  <pageSetup scale="89" fitToHeight="5" orientation="portrait" r:id="rId1"/>
  <headerFooter>
    <oddFooter>&amp;L&amp;8AE-PSOS-FR-08-E / Rev 2.0
(01-Apr-2022)&amp;R&amp;8Page &amp;P of &amp;N&amp;C&amp;"Calibri"&amp;11&amp;K000000&amp;"Calibri,Regular"&amp;8&amp;K000000Adient plc
Proprietary and Confidential_x000D_&amp;1#&amp;"Calibri"&amp;10&amp;K000000Adient – INTERNAL</oddFooter>
  </headerFooter>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C00-000000000000}">
          <x14:formula1>
            <xm:f>Settings!$A$2:$A$6</xm:f>
          </x14:formula1>
          <xm:sqref>F4:F5 F9:F10 F14:F20 F24 F28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1"/>
  </sheetPr>
  <dimension ref="A1:C6"/>
  <sheetViews>
    <sheetView zoomScaleNormal="100" workbookViewId="0">
      <selection activeCell="C9" sqref="A8:C9"/>
    </sheetView>
  </sheetViews>
  <sheetFormatPr defaultColWidth="9.140625" defaultRowHeight="14.25" x14ac:dyDescent="0.2"/>
  <cols>
    <col min="1" max="1" width="12" style="6" bestFit="1" customWidth="1"/>
    <col min="2" max="16384" width="9.140625" style="6"/>
  </cols>
  <sheetData>
    <row r="1" spans="1:3" x14ac:dyDescent="0.2">
      <c r="A1" s="6" t="s">
        <v>548</v>
      </c>
      <c r="B1" s="6" t="s">
        <v>549</v>
      </c>
      <c r="C1" s="6" t="s">
        <v>550</v>
      </c>
    </row>
    <row r="2" spans="1:3" x14ac:dyDescent="0.2">
      <c r="A2" s="14">
        <v>1</v>
      </c>
      <c r="B2" s="6" t="s">
        <v>551</v>
      </c>
      <c r="C2" s="6" t="s">
        <v>103</v>
      </c>
    </row>
    <row r="3" spans="1:3" x14ac:dyDescent="0.2">
      <c r="A3" s="14">
        <v>2</v>
      </c>
      <c r="B3" s="6" t="s">
        <v>552</v>
      </c>
      <c r="C3" s="6" t="s">
        <v>106</v>
      </c>
    </row>
    <row r="4" spans="1:3" x14ac:dyDescent="0.2">
      <c r="A4" s="14">
        <v>3</v>
      </c>
      <c r="C4" s="6" t="s">
        <v>108</v>
      </c>
    </row>
    <row r="5" spans="1:3" x14ac:dyDescent="0.2">
      <c r="A5" s="14">
        <v>4</v>
      </c>
    </row>
    <row r="6" spans="1:3" x14ac:dyDescent="0.2">
      <c r="A6" s="14" t="s">
        <v>116</v>
      </c>
    </row>
  </sheetData>
  <sheetProtection password="CD72" sheet="1" objects="1" scenarios="1"/>
  <pageMargins left="0.7" right="0.7" top="0.75" bottom="0.75" header="0.3" footer="0.3"/>
  <pageSetup scale="89" orientation="portrait" r:id="rId1"/>
  <headerFooter>
    <oddFooter>&amp;L&amp;8AE-PSOS-FR-08-E / Rev 2.0
(01-Apr-2022)&amp;R&amp;8Page &amp;P of &amp;N&amp;C&amp;"Calibri"&amp;11&amp;K000000&amp;"Calibri,Regular"&amp;8&amp;K000000Adient plc
Proprietary and Confidential_x000D_&amp;1#&amp;"Calibri"&amp;10&amp;K000000Adient –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74F71"/>
  </sheetPr>
  <dimension ref="A1:J49"/>
  <sheetViews>
    <sheetView topLeftCell="A4" zoomScaleNormal="100" workbookViewId="0">
      <selection activeCell="C33" sqref="C33"/>
    </sheetView>
  </sheetViews>
  <sheetFormatPr defaultColWidth="9.140625" defaultRowHeight="15" x14ac:dyDescent="0.25"/>
  <sheetData>
    <row r="1" spans="1:10" ht="30" customHeight="1" x14ac:dyDescent="0.25">
      <c r="A1" s="141"/>
      <c r="B1" s="166" t="s">
        <v>0</v>
      </c>
      <c r="C1" s="167"/>
      <c r="D1" s="167"/>
      <c r="E1" s="167"/>
      <c r="F1" s="167"/>
      <c r="G1" s="167"/>
      <c r="H1" s="167"/>
      <c r="I1" s="167"/>
      <c r="J1" s="168"/>
    </row>
    <row r="2" spans="1:10" ht="30" customHeight="1" x14ac:dyDescent="0.25">
      <c r="A2" s="169" t="s">
        <v>1</v>
      </c>
      <c r="B2" s="170"/>
      <c r="C2" s="170"/>
      <c r="D2" s="170"/>
      <c r="E2" s="170"/>
      <c r="F2" s="170"/>
      <c r="G2" s="170"/>
      <c r="H2" s="170"/>
      <c r="I2" s="170"/>
      <c r="J2" s="170"/>
    </row>
    <row r="4" spans="1:10" x14ac:dyDescent="0.25">
      <c r="B4" s="136" t="s">
        <v>9</v>
      </c>
    </row>
    <row r="6" spans="1:10" x14ac:dyDescent="0.25">
      <c r="B6" s="137" t="s">
        <v>10</v>
      </c>
      <c r="C6" s="137" t="s">
        <v>11</v>
      </c>
      <c r="D6" s="138"/>
      <c r="E6" s="138"/>
      <c r="F6" s="138"/>
      <c r="G6" s="138"/>
      <c r="H6" s="138"/>
      <c r="I6" s="138"/>
      <c r="J6" s="138"/>
    </row>
    <row r="7" spans="1:10" x14ac:dyDescent="0.25">
      <c r="B7" t="s">
        <v>12</v>
      </c>
      <c r="C7" t="s">
        <v>13</v>
      </c>
    </row>
    <row r="8" spans="1:10" x14ac:dyDescent="0.25">
      <c r="B8" t="s">
        <v>14</v>
      </c>
      <c r="C8" t="s">
        <v>15</v>
      </c>
    </row>
    <row r="9" spans="1:10" x14ac:dyDescent="0.25">
      <c r="B9" t="s">
        <v>16</v>
      </c>
      <c r="C9" t="s">
        <v>17</v>
      </c>
    </row>
    <row r="10" spans="1:10" x14ac:dyDescent="0.25">
      <c r="B10" t="s">
        <v>18</v>
      </c>
      <c r="C10" t="s">
        <v>19</v>
      </c>
    </row>
    <row r="11" spans="1:10" x14ac:dyDescent="0.25">
      <c r="B11" t="s">
        <v>20</v>
      </c>
      <c r="C11" t="s">
        <v>21</v>
      </c>
    </row>
    <row r="13" spans="1:10" x14ac:dyDescent="0.25">
      <c r="B13" t="s">
        <v>22</v>
      </c>
      <c r="C13" t="s">
        <v>23</v>
      </c>
    </row>
    <row r="14" spans="1:10" x14ac:dyDescent="0.25">
      <c r="B14" t="s">
        <v>24</v>
      </c>
      <c r="C14" t="s">
        <v>25</v>
      </c>
    </row>
    <row r="15" spans="1:10" x14ac:dyDescent="0.25">
      <c r="B15" t="s">
        <v>26</v>
      </c>
      <c r="C15" s="161" t="s">
        <v>27</v>
      </c>
    </row>
    <row r="16" spans="1:10" x14ac:dyDescent="0.25">
      <c r="B16" t="s">
        <v>28</v>
      </c>
      <c r="C16" s="161" t="s">
        <v>557</v>
      </c>
    </row>
    <row r="17" spans="2:3" x14ac:dyDescent="0.25">
      <c r="B17" t="s">
        <v>29</v>
      </c>
      <c r="C17" s="161" t="s">
        <v>558</v>
      </c>
    </row>
    <row r="18" spans="2:3" x14ac:dyDescent="0.25">
      <c r="B18" t="s">
        <v>30</v>
      </c>
      <c r="C18" s="161" t="s">
        <v>559</v>
      </c>
    </row>
    <row r="19" spans="2:3" x14ac:dyDescent="0.25">
      <c r="B19" t="s">
        <v>31</v>
      </c>
      <c r="C19" s="161" t="s">
        <v>32</v>
      </c>
    </row>
    <row r="20" spans="2:3" x14ac:dyDescent="0.25">
      <c r="B20" t="s">
        <v>33</v>
      </c>
      <c r="C20" s="161" t="s">
        <v>34</v>
      </c>
    </row>
    <row r="21" spans="2:3" x14ac:dyDescent="0.25">
      <c r="B21" t="s">
        <v>35</v>
      </c>
      <c r="C21" s="161" t="s">
        <v>36</v>
      </c>
    </row>
    <row r="22" spans="2:3" x14ac:dyDescent="0.25">
      <c r="B22" t="s">
        <v>37</v>
      </c>
      <c r="C22" s="161" t="s">
        <v>38</v>
      </c>
    </row>
    <row r="23" spans="2:3" x14ac:dyDescent="0.25">
      <c r="B23" t="s">
        <v>39</v>
      </c>
      <c r="C23" t="s">
        <v>40</v>
      </c>
    </row>
    <row r="24" spans="2:3" x14ac:dyDescent="0.25">
      <c r="B24" t="s">
        <v>41</v>
      </c>
      <c r="C24" t="s">
        <v>42</v>
      </c>
    </row>
    <row r="25" spans="2:3" x14ac:dyDescent="0.25">
      <c r="B25" t="s">
        <v>43</v>
      </c>
      <c r="C25" t="s">
        <v>44</v>
      </c>
    </row>
    <row r="26" spans="2:3" x14ac:dyDescent="0.25">
      <c r="B26" t="s">
        <v>45</v>
      </c>
      <c r="C26" t="s">
        <v>46</v>
      </c>
    </row>
    <row r="27" spans="2:3" x14ac:dyDescent="0.25">
      <c r="B27" t="s">
        <v>47</v>
      </c>
      <c r="C27" t="s">
        <v>48</v>
      </c>
    </row>
    <row r="28" spans="2:3" x14ac:dyDescent="0.25">
      <c r="B28" t="s">
        <v>49</v>
      </c>
      <c r="C28" t="s">
        <v>50</v>
      </c>
    </row>
    <row r="29" spans="2:3" x14ac:dyDescent="0.25">
      <c r="B29" t="s">
        <v>51</v>
      </c>
      <c r="C29" t="s">
        <v>52</v>
      </c>
    </row>
    <row r="30" spans="2:3" x14ac:dyDescent="0.25">
      <c r="B30" t="s">
        <v>53</v>
      </c>
      <c r="C30" t="s">
        <v>54</v>
      </c>
    </row>
    <row r="31" spans="2:3" x14ac:dyDescent="0.25">
      <c r="B31" t="s">
        <v>55</v>
      </c>
      <c r="C31" t="s">
        <v>56</v>
      </c>
    </row>
    <row r="33" spans="2:9" x14ac:dyDescent="0.25">
      <c r="B33" t="s">
        <v>57</v>
      </c>
      <c r="C33" s="161" t="s">
        <v>560</v>
      </c>
    </row>
    <row r="35" spans="2:9" x14ac:dyDescent="0.25">
      <c r="B35" t="s">
        <v>58</v>
      </c>
      <c r="C35" t="s">
        <v>59</v>
      </c>
    </row>
    <row r="36" spans="2:9" x14ac:dyDescent="0.25">
      <c r="B36" t="s">
        <v>60</v>
      </c>
      <c r="C36" t="s">
        <v>61</v>
      </c>
    </row>
    <row r="37" spans="2:9" x14ac:dyDescent="0.25">
      <c r="B37" t="s">
        <v>62</v>
      </c>
      <c r="C37" t="s">
        <v>63</v>
      </c>
    </row>
    <row r="38" spans="2:9" x14ac:dyDescent="0.25">
      <c r="B38" t="s">
        <v>64</v>
      </c>
      <c r="C38" t="s">
        <v>65</v>
      </c>
    </row>
    <row r="39" spans="2:9" x14ac:dyDescent="0.25">
      <c r="B39" t="s">
        <v>66</v>
      </c>
      <c r="C39" t="s">
        <v>67</v>
      </c>
    </row>
    <row r="40" spans="2:9" x14ac:dyDescent="0.25">
      <c r="B40" t="s">
        <v>68</v>
      </c>
      <c r="C40" t="s">
        <v>69</v>
      </c>
    </row>
    <row r="42" spans="2:9" x14ac:dyDescent="0.25">
      <c r="B42" t="s">
        <v>70</v>
      </c>
      <c r="C42" t="s">
        <v>71</v>
      </c>
    </row>
    <row r="44" spans="2:9" x14ac:dyDescent="0.25">
      <c r="B44" s="136" t="s">
        <v>72</v>
      </c>
    </row>
    <row r="46" spans="2:9" x14ac:dyDescent="0.25">
      <c r="B46" s="137" t="s">
        <v>10</v>
      </c>
      <c r="C46" s="137"/>
      <c r="D46" s="138"/>
      <c r="E46" s="137" t="s">
        <v>11</v>
      </c>
      <c r="F46" s="138"/>
      <c r="G46" s="138"/>
      <c r="H46" s="138"/>
      <c r="I46" s="138"/>
    </row>
    <row r="47" spans="2:9" x14ac:dyDescent="0.25">
      <c r="B47" t="s">
        <v>73</v>
      </c>
      <c r="E47" t="s">
        <v>74</v>
      </c>
    </row>
    <row r="48" spans="2:9" x14ac:dyDescent="0.25">
      <c r="B48" t="s">
        <v>75</v>
      </c>
      <c r="E48" t="s">
        <v>76</v>
      </c>
    </row>
    <row r="49" spans="2:5" x14ac:dyDescent="0.25">
      <c r="B49" t="s">
        <v>77</v>
      </c>
      <c r="E49" t="s">
        <v>78</v>
      </c>
    </row>
  </sheetData>
  <mergeCells count="2">
    <mergeCell ref="B1:J1"/>
    <mergeCell ref="A2:J2"/>
  </mergeCells>
  <pageMargins left="0.7" right="0.7" top="0.75" bottom="0.75" header="0.3" footer="0.3"/>
  <pageSetup scale="89" orientation="portrait" r:id="rId1"/>
  <headerFooter>
    <oddFooter>&amp;L&amp;8AE-PSOS-FR-08-E / Rev 2.0
(01-Apr-2022)&amp;R&amp;8Page &amp;P of &amp;N&amp;C&amp;"Calibri"&amp;11&amp;K000000&amp;"Calibri,Regular"&amp;8&amp;K000000Adient plc
Proprietary and Confidential_x000D_&amp;1#&amp;"Calibri"&amp;10&amp;K000000Adient –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2:K64"/>
  <sheetViews>
    <sheetView topLeftCell="A25" zoomScaleNormal="100" zoomScalePageLayoutView="90" workbookViewId="0">
      <selection activeCell="B13" sqref="B13:I25"/>
    </sheetView>
  </sheetViews>
  <sheetFormatPr defaultColWidth="11.42578125" defaultRowHeight="14.25" x14ac:dyDescent="0.2"/>
  <cols>
    <col min="1" max="1" width="16.42578125" style="6" bestFit="1" customWidth="1"/>
    <col min="2" max="2" width="18" style="6" customWidth="1"/>
    <col min="3" max="3" width="12.28515625" style="6" customWidth="1"/>
    <col min="4" max="4" width="13.42578125" style="6" customWidth="1"/>
    <col min="5" max="16384" width="11.42578125" style="6"/>
  </cols>
  <sheetData>
    <row r="2" spans="1:10" ht="18" x14ac:dyDescent="0.25">
      <c r="C2" s="33" t="s">
        <v>79</v>
      </c>
    </row>
    <row r="6" spans="1:10" x14ac:dyDescent="0.2">
      <c r="A6" s="34" t="s">
        <v>80</v>
      </c>
      <c r="B6" s="173"/>
      <c r="C6" s="174"/>
      <c r="D6" s="120"/>
      <c r="E6" s="120"/>
    </row>
    <row r="7" spans="1:10" x14ac:dyDescent="0.2">
      <c r="A7" s="35" t="s">
        <v>81</v>
      </c>
      <c r="B7" s="182"/>
      <c r="C7" s="183"/>
      <c r="D7" s="183"/>
      <c r="E7" s="183"/>
      <c r="F7" s="184"/>
      <c r="G7" s="7"/>
      <c r="H7" s="7"/>
      <c r="I7" s="7"/>
      <c r="J7" s="7"/>
    </row>
    <row r="8" spans="1:10" x14ac:dyDescent="0.2">
      <c r="A8" s="36" t="s">
        <v>82</v>
      </c>
      <c r="B8" s="185"/>
      <c r="C8" s="186"/>
      <c r="D8" s="120"/>
      <c r="E8" s="120"/>
      <c r="G8" s="42" t="s">
        <v>83</v>
      </c>
      <c r="H8" s="175"/>
      <c r="I8" s="176"/>
      <c r="J8" s="7"/>
    </row>
    <row r="9" spans="1:10" x14ac:dyDescent="0.2">
      <c r="A9" s="36" t="s">
        <v>84</v>
      </c>
      <c r="B9" s="187"/>
      <c r="C9" s="188"/>
      <c r="D9" s="188"/>
      <c r="E9" s="189"/>
      <c r="J9" s="7"/>
    </row>
    <row r="10" spans="1:10" x14ac:dyDescent="0.2">
      <c r="A10" s="36"/>
      <c r="B10" s="194"/>
      <c r="C10" s="194"/>
      <c r="D10" s="194"/>
      <c r="E10" s="194"/>
      <c r="J10" s="7"/>
    </row>
    <row r="11" spans="1:10" x14ac:dyDescent="0.2">
      <c r="A11" s="7"/>
      <c r="B11" s="194"/>
      <c r="C11" s="194"/>
      <c r="D11" s="194"/>
      <c r="E11" s="194"/>
      <c r="J11" s="7"/>
    </row>
    <row r="12" spans="1:10" x14ac:dyDescent="0.2">
      <c r="A12" s="7"/>
      <c r="J12" s="7"/>
    </row>
    <row r="13" spans="1:10" x14ac:dyDescent="0.2">
      <c r="A13" s="7"/>
      <c r="B13" s="34" t="s">
        <v>85</v>
      </c>
      <c r="C13" s="154"/>
      <c r="E13" s="34" t="s">
        <v>86</v>
      </c>
      <c r="F13" s="181"/>
      <c r="G13" s="181"/>
      <c r="H13" s="34" t="s">
        <v>87</v>
      </c>
      <c r="I13" s="154"/>
      <c r="J13" s="7"/>
    </row>
    <row r="14" spans="1:10" x14ac:dyDescent="0.2">
      <c r="A14" s="7"/>
      <c r="B14" s="34" t="s">
        <v>88</v>
      </c>
      <c r="C14" s="154"/>
      <c r="D14" s="34"/>
      <c r="E14" s="34" t="s">
        <v>86</v>
      </c>
      <c r="F14" s="181"/>
      <c r="G14" s="181"/>
      <c r="H14" s="34" t="s">
        <v>87</v>
      </c>
      <c r="I14" s="154"/>
      <c r="J14" s="7"/>
    </row>
    <row r="15" spans="1:10" x14ac:dyDescent="0.2">
      <c r="A15" s="7"/>
      <c r="B15" s="34" t="s">
        <v>89</v>
      </c>
      <c r="C15" s="154"/>
      <c r="D15" s="34"/>
      <c r="E15" s="34" t="s">
        <v>86</v>
      </c>
      <c r="F15" s="181"/>
      <c r="G15" s="181"/>
      <c r="H15" s="34" t="s">
        <v>87</v>
      </c>
      <c r="I15" s="154"/>
      <c r="J15" s="7"/>
    </row>
    <row r="16" spans="1:10" x14ac:dyDescent="0.2">
      <c r="A16" s="7"/>
      <c r="B16" s="34" t="s">
        <v>90</v>
      </c>
      <c r="C16" s="154"/>
      <c r="D16" s="34"/>
      <c r="E16" s="34" t="s">
        <v>86</v>
      </c>
      <c r="F16" s="181"/>
      <c r="G16" s="181"/>
      <c r="H16" s="34" t="s">
        <v>87</v>
      </c>
      <c r="I16" s="154"/>
      <c r="J16" s="7"/>
    </row>
    <row r="17" spans="1:11" x14ac:dyDescent="0.2">
      <c r="A17" s="7"/>
      <c r="B17" s="34" t="s">
        <v>91</v>
      </c>
      <c r="C17" s="154"/>
      <c r="D17" s="34"/>
      <c r="E17" s="34" t="s">
        <v>86</v>
      </c>
      <c r="F17" s="181"/>
      <c r="G17" s="181"/>
      <c r="H17" s="34" t="s">
        <v>87</v>
      </c>
      <c r="I17" s="154"/>
      <c r="J17" s="7"/>
    </row>
    <row r="18" spans="1:11" x14ac:dyDescent="0.2">
      <c r="A18" s="7"/>
      <c r="B18" s="34" t="s">
        <v>92</v>
      </c>
      <c r="C18" s="34"/>
      <c r="D18" s="34"/>
      <c r="E18" s="34"/>
      <c r="H18" s="34"/>
      <c r="I18" s="34"/>
      <c r="J18" s="7"/>
    </row>
    <row r="19" spans="1:11" x14ac:dyDescent="0.2">
      <c r="A19" s="7"/>
      <c r="B19" s="162"/>
      <c r="C19" s="154"/>
      <c r="D19" s="34"/>
      <c r="E19" s="34" t="s">
        <v>86</v>
      </c>
      <c r="F19" s="181"/>
      <c r="G19" s="181"/>
      <c r="H19" s="34" t="s">
        <v>87</v>
      </c>
      <c r="I19" s="154"/>
      <c r="J19" s="7"/>
    </row>
    <row r="20" spans="1:11" x14ac:dyDescent="0.2">
      <c r="A20" s="7"/>
      <c r="B20" s="162"/>
      <c r="C20" s="154"/>
      <c r="D20" s="34"/>
      <c r="E20" s="34" t="s">
        <v>86</v>
      </c>
      <c r="F20" s="181"/>
      <c r="G20" s="181"/>
      <c r="H20" s="34" t="s">
        <v>87</v>
      </c>
      <c r="I20" s="154"/>
      <c r="J20" s="7"/>
    </row>
    <row r="21" spans="1:11" x14ac:dyDescent="0.2">
      <c r="A21" s="7"/>
      <c r="B21" s="162"/>
      <c r="C21" s="154"/>
      <c r="D21" s="34"/>
      <c r="E21" s="34" t="s">
        <v>86</v>
      </c>
      <c r="F21" s="181"/>
      <c r="G21" s="181"/>
      <c r="H21" s="34" t="s">
        <v>87</v>
      </c>
      <c r="I21" s="154"/>
      <c r="J21" s="7"/>
    </row>
    <row r="22" spans="1:11" x14ac:dyDescent="0.2">
      <c r="A22" s="7"/>
      <c r="J22" s="7"/>
    </row>
    <row r="23" spans="1:11" s="8" customFormat="1" ht="15" x14ac:dyDescent="0.25">
      <c r="A23" s="37"/>
      <c r="B23" s="40" t="s">
        <v>561</v>
      </c>
      <c r="C23" s="17"/>
      <c r="D23" s="17"/>
      <c r="E23" s="17"/>
      <c r="F23" s="41"/>
      <c r="G23" s="17"/>
      <c r="H23" s="6"/>
      <c r="I23" s="6"/>
    </row>
    <row r="24" spans="1:11" s="8" customFormat="1" x14ac:dyDescent="0.2">
      <c r="A24" s="6"/>
      <c r="B24" s="177"/>
      <c r="C24" s="178"/>
      <c r="D24" s="178"/>
      <c r="E24" s="178"/>
      <c r="F24" s="178"/>
      <c r="G24" s="178"/>
      <c r="H24" s="178"/>
      <c r="I24" s="179"/>
    </row>
    <row r="25" spans="1:11" s="8" customFormat="1" x14ac:dyDescent="0.2">
      <c r="A25" s="6"/>
      <c r="B25" s="177"/>
      <c r="C25" s="178"/>
      <c r="D25" s="178"/>
      <c r="E25" s="178"/>
      <c r="F25" s="178"/>
      <c r="G25" s="178"/>
      <c r="H25" s="178"/>
      <c r="I25" s="179"/>
    </row>
    <row r="26" spans="1:11" s="8" customFormat="1" x14ac:dyDescent="0.2">
      <c r="A26" s="6"/>
      <c r="B26" s="175"/>
      <c r="C26" s="180"/>
      <c r="D26" s="180"/>
      <c r="E26" s="180"/>
      <c r="F26" s="180"/>
      <c r="G26" s="180"/>
      <c r="H26" s="180"/>
      <c r="I26" s="176"/>
    </row>
    <row r="27" spans="1:11" s="8" customFormat="1" x14ac:dyDescent="0.2">
      <c r="A27" s="6"/>
      <c r="B27" s="175"/>
      <c r="C27" s="180"/>
      <c r="D27" s="180"/>
      <c r="E27" s="180"/>
      <c r="F27" s="180"/>
      <c r="G27" s="180"/>
      <c r="H27" s="180"/>
      <c r="I27" s="176"/>
    </row>
    <row r="28" spans="1:11" s="8" customFormat="1" x14ac:dyDescent="0.2">
      <c r="A28" s="6"/>
      <c r="B28" s="175"/>
      <c r="C28" s="180"/>
      <c r="D28" s="180"/>
      <c r="E28" s="180"/>
      <c r="F28" s="180"/>
      <c r="G28" s="180"/>
      <c r="H28" s="180"/>
      <c r="I28" s="176"/>
    </row>
    <row r="29" spans="1:11" s="8" customFormat="1" x14ac:dyDescent="0.2">
      <c r="A29" s="6"/>
      <c r="B29" s="175"/>
      <c r="C29" s="180"/>
      <c r="D29" s="180"/>
      <c r="E29" s="180"/>
      <c r="F29" s="180"/>
      <c r="G29" s="180"/>
      <c r="H29" s="180"/>
      <c r="I29" s="176"/>
    </row>
    <row r="30" spans="1:11" s="8" customFormat="1" ht="15" customHeight="1" x14ac:dyDescent="0.25">
      <c r="A30" s="6"/>
      <c r="B30" s="6"/>
      <c r="C30" s="6"/>
      <c r="D30" s="6"/>
      <c r="E30" s="6"/>
      <c r="F30" s="6"/>
      <c r="G30" s="6"/>
      <c r="H30" s="6"/>
      <c r="I30" s="6"/>
      <c r="K30" s="24"/>
    </row>
    <row r="31" spans="1:11" x14ac:dyDescent="0.2">
      <c r="B31" s="41" t="s">
        <v>93</v>
      </c>
      <c r="C31" s="17"/>
      <c r="D31" s="17"/>
      <c r="E31" s="41" t="s">
        <v>94</v>
      </c>
      <c r="G31" s="41" t="s">
        <v>95</v>
      </c>
      <c r="J31" s="7"/>
    </row>
    <row r="32" spans="1:11" x14ac:dyDescent="0.2">
      <c r="A32" s="36" t="s">
        <v>96</v>
      </c>
      <c r="B32" s="171"/>
      <c r="C32" s="171"/>
      <c r="D32" s="171"/>
      <c r="E32" s="171"/>
      <c r="F32" s="171"/>
      <c r="G32" s="171"/>
      <c r="H32" s="171"/>
      <c r="I32" s="171"/>
      <c r="J32" s="7"/>
    </row>
    <row r="33" spans="1:10" x14ac:dyDescent="0.2">
      <c r="A33" s="38" t="s">
        <v>97</v>
      </c>
      <c r="B33" s="172"/>
      <c r="C33" s="172"/>
      <c r="D33" s="172"/>
      <c r="E33" s="172"/>
      <c r="F33" s="172"/>
      <c r="G33" s="171"/>
      <c r="H33" s="171"/>
      <c r="I33" s="171"/>
      <c r="J33" s="7"/>
    </row>
    <row r="34" spans="1:10" x14ac:dyDescent="0.2">
      <c r="A34" s="7"/>
      <c r="B34" s="171"/>
      <c r="C34" s="171"/>
      <c r="D34" s="171"/>
      <c r="E34" s="171"/>
      <c r="F34" s="171"/>
      <c r="G34" s="171"/>
      <c r="H34" s="171"/>
      <c r="I34" s="171"/>
      <c r="J34" s="7"/>
    </row>
    <row r="35" spans="1:10" x14ac:dyDescent="0.2">
      <c r="A35" s="7"/>
      <c r="B35" s="171"/>
      <c r="C35" s="171"/>
      <c r="D35" s="171"/>
      <c r="E35" s="171"/>
      <c r="F35" s="171"/>
      <c r="G35" s="171"/>
      <c r="H35" s="171"/>
      <c r="I35" s="171"/>
      <c r="J35" s="7"/>
    </row>
    <row r="36" spans="1:10" x14ac:dyDescent="0.2">
      <c r="A36" s="7"/>
      <c r="B36" s="171"/>
      <c r="C36" s="171"/>
      <c r="D36" s="171"/>
      <c r="E36" s="171"/>
      <c r="F36" s="171"/>
      <c r="G36" s="171"/>
      <c r="H36" s="171"/>
      <c r="I36" s="171"/>
      <c r="J36" s="7"/>
    </row>
    <row r="37" spans="1:10" x14ac:dyDescent="0.2">
      <c r="A37" s="7"/>
      <c r="B37" s="171"/>
      <c r="C37" s="171"/>
      <c r="D37" s="171"/>
      <c r="E37" s="171"/>
      <c r="F37" s="171"/>
      <c r="G37" s="171"/>
      <c r="H37" s="171"/>
      <c r="I37" s="171"/>
      <c r="J37" s="7"/>
    </row>
    <row r="38" spans="1:10" x14ac:dyDescent="0.2">
      <c r="A38" s="7"/>
      <c r="B38" s="171"/>
      <c r="C38" s="171"/>
      <c r="D38" s="171"/>
      <c r="E38" s="171"/>
      <c r="F38" s="171"/>
      <c r="G38" s="171"/>
      <c r="H38" s="171"/>
      <c r="I38" s="171"/>
      <c r="J38" s="7"/>
    </row>
    <row r="39" spans="1:10" x14ac:dyDescent="0.2">
      <c r="A39" s="7"/>
      <c r="B39" s="171"/>
      <c r="C39" s="171"/>
      <c r="D39" s="171"/>
      <c r="E39" s="171"/>
      <c r="F39" s="171"/>
      <c r="G39" s="171"/>
      <c r="H39" s="171"/>
      <c r="I39" s="171"/>
      <c r="J39" s="7"/>
    </row>
    <row r="40" spans="1:10" x14ac:dyDescent="0.2">
      <c r="A40" s="7"/>
      <c r="B40" s="171"/>
      <c r="C40" s="171"/>
      <c r="D40" s="171"/>
      <c r="E40" s="171"/>
      <c r="F40" s="171"/>
      <c r="G40" s="171"/>
      <c r="H40" s="171"/>
      <c r="I40" s="171"/>
      <c r="J40" s="7"/>
    </row>
    <row r="45" spans="1:10" ht="15" x14ac:dyDescent="0.25">
      <c r="A45" s="37"/>
      <c r="B45" s="40" t="s">
        <v>98</v>
      </c>
    </row>
    <row r="46" spans="1:10" ht="15" customHeight="1" x14ac:dyDescent="0.2">
      <c r="B46" s="195"/>
      <c r="C46" s="196"/>
      <c r="D46" s="196"/>
      <c r="E46" s="196"/>
      <c r="F46" s="196"/>
      <c r="G46" s="196"/>
      <c r="H46" s="196"/>
      <c r="I46" s="197"/>
    </row>
    <row r="47" spans="1:10" ht="15" customHeight="1" x14ac:dyDescent="0.2">
      <c r="B47" s="198"/>
      <c r="C47" s="199"/>
      <c r="D47" s="199"/>
      <c r="E47" s="199"/>
      <c r="F47" s="199"/>
      <c r="G47" s="199"/>
      <c r="H47" s="199"/>
      <c r="I47" s="200"/>
    </row>
    <row r="48" spans="1:10" ht="15" customHeight="1" x14ac:dyDescent="0.2">
      <c r="B48" s="198"/>
      <c r="C48" s="199"/>
      <c r="D48" s="199"/>
      <c r="E48" s="199"/>
      <c r="F48" s="199"/>
      <c r="G48" s="199"/>
      <c r="H48" s="199"/>
      <c r="I48" s="200"/>
    </row>
    <row r="49" spans="2:9" ht="15" customHeight="1" x14ac:dyDescent="0.2">
      <c r="B49" s="198"/>
      <c r="C49" s="199"/>
      <c r="D49" s="199"/>
      <c r="E49" s="199"/>
      <c r="F49" s="199"/>
      <c r="G49" s="199"/>
      <c r="H49" s="199"/>
      <c r="I49" s="200"/>
    </row>
    <row r="50" spans="2:9" ht="15" customHeight="1" x14ac:dyDescent="0.2">
      <c r="B50" s="198"/>
      <c r="C50" s="199"/>
      <c r="D50" s="199"/>
      <c r="E50" s="199"/>
      <c r="F50" s="199"/>
      <c r="G50" s="199"/>
      <c r="H50" s="199"/>
      <c r="I50" s="200"/>
    </row>
    <row r="51" spans="2:9" ht="15" customHeight="1" x14ac:dyDescent="0.2">
      <c r="B51" s="198"/>
      <c r="C51" s="199"/>
      <c r="D51" s="199"/>
      <c r="E51" s="199"/>
      <c r="F51" s="199"/>
      <c r="G51" s="199"/>
      <c r="H51" s="199"/>
      <c r="I51" s="200"/>
    </row>
    <row r="52" spans="2:9" ht="15" customHeight="1" x14ac:dyDescent="0.2">
      <c r="B52" s="198"/>
      <c r="C52" s="199"/>
      <c r="D52" s="199"/>
      <c r="E52" s="199"/>
      <c r="F52" s="199"/>
      <c r="G52" s="199"/>
      <c r="H52" s="199"/>
      <c r="I52" s="200"/>
    </row>
    <row r="53" spans="2:9" ht="15" customHeight="1" x14ac:dyDescent="0.2">
      <c r="B53" s="198"/>
      <c r="C53" s="199"/>
      <c r="D53" s="199"/>
      <c r="E53" s="199"/>
      <c r="F53" s="199"/>
      <c r="G53" s="199"/>
      <c r="H53" s="199"/>
      <c r="I53" s="200"/>
    </row>
    <row r="54" spans="2:9" ht="15" customHeight="1" x14ac:dyDescent="0.2">
      <c r="B54" s="198"/>
      <c r="C54" s="199"/>
      <c r="D54" s="199"/>
      <c r="E54" s="199"/>
      <c r="F54" s="199"/>
      <c r="G54" s="199"/>
      <c r="H54" s="199"/>
      <c r="I54" s="200"/>
    </row>
    <row r="55" spans="2:9" ht="15" customHeight="1" x14ac:dyDescent="0.2">
      <c r="B55" s="198"/>
      <c r="C55" s="199"/>
      <c r="D55" s="199"/>
      <c r="E55" s="199"/>
      <c r="F55" s="199"/>
      <c r="G55" s="199"/>
      <c r="H55" s="199"/>
      <c r="I55" s="200"/>
    </row>
    <row r="56" spans="2:9" ht="15" customHeight="1" x14ac:dyDescent="0.2">
      <c r="B56" s="198"/>
      <c r="C56" s="199"/>
      <c r="D56" s="199"/>
      <c r="E56" s="199"/>
      <c r="F56" s="199"/>
      <c r="G56" s="199"/>
      <c r="H56" s="199"/>
      <c r="I56" s="200"/>
    </row>
    <row r="57" spans="2:9" ht="15" customHeight="1" x14ac:dyDescent="0.2">
      <c r="B57" s="198"/>
      <c r="C57" s="199"/>
      <c r="D57" s="199"/>
      <c r="E57" s="199"/>
      <c r="F57" s="199"/>
      <c r="G57" s="199"/>
      <c r="H57" s="199"/>
      <c r="I57" s="200"/>
    </row>
    <row r="58" spans="2:9" ht="15" customHeight="1" x14ac:dyDescent="0.2">
      <c r="B58" s="201"/>
      <c r="C58" s="202"/>
      <c r="D58" s="202"/>
      <c r="E58" s="202"/>
      <c r="F58" s="202"/>
      <c r="G58" s="202"/>
      <c r="H58" s="202"/>
      <c r="I58" s="203"/>
    </row>
    <row r="60" spans="2:9" x14ac:dyDescent="0.2">
      <c r="B60" s="18" t="s">
        <v>99</v>
      </c>
      <c r="C60" s="16"/>
      <c r="D60" s="16"/>
      <c r="F60" s="18" t="s">
        <v>100</v>
      </c>
      <c r="G60" s="17"/>
      <c r="I60" s="17"/>
    </row>
    <row r="61" spans="2:9" x14ac:dyDescent="0.2">
      <c r="B61" s="190" t="e">
        <f>Summary!C4</f>
        <v>#DIV/0!</v>
      </c>
      <c r="C61" s="191"/>
      <c r="D61" s="192"/>
      <c r="F61" s="39" t="e">
        <f>Summary!H4</f>
        <v>#DIV/0!</v>
      </c>
    </row>
    <row r="63" spans="2:9" x14ac:dyDescent="0.2">
      <c r="B63" s="193" t="str">
        <f>IF(B7="","",IF(B61="Not Acceptable","If further awarding of supplier required due to monpolism, technology reasons, or new incomplete location to be awarded, initiation of 'red assessed supplier approval' required!",""))</f>
        <v/>
      </c>
      <c r="C63" s="193"/>
      <c r="D63" s="193"/>
      <c r="E63" s="193"/>
      <c r="F63" s="193"/>
      <c r="G63" s="193"/>
      <c r="H63" s="193"/>
      <c r="I63" s="193"/>
    </row>
    <row r="64" spans="2:9" x14ac:dyDescent="0.2">
      <c r="B64" s="193"/>
      <c r="C64" s="193"/>
      <c r="D64" s="193"/>
      <c r="E64" s="193"/>
      <c r="F64" s="193"/>
      <c r="G64" s="193"/>
      <c r="H64" s="193"/>
      <c r="I64" s="193"/>
    </row>
  </sheetData>
  <mergeCells count="51">
    <mergeCell ref="B61:D61"/>
    <mergeCell ref="B63:I64"/>
    <mergeCell ref="B10:E10"/>
    <mergeCell ref="B11:E11"/>
    <mergeCell ref="B46:I58"/>
    <mergeCell ref="B32:D32"/>
    <mergeCell ref="B33:D33"/>
    <mergeCell ref="B34:D34"/>
    <mergeCell ref="B35:D35"/>
    <mergeCell ref="B29:I29"/>
    <mergeCell ref="B39:D39"/>
    <mergeCell ref="B40:D40"/>
    <mergeCell ref="F16:G16"/>
    <mergeCell ref="F17:G17"/>
    <mergeCell ref="E35:F35"/>
    <mergeCell ref="E36:F36"/>
    <mergeCell ref="B6:C6"/>
    <mergeCell ref="H8:I8"/>
    <mergeCell ref="B24:I24"/>
    <mergeCell ref="B25:I25"/>
    <mergeCell ref="B28:I28"/>
    <mergeCell ref="F13:G13"/>
    <mergeCell ref="F14:G14"/>
    <mergeCell ref="F15:G15"/>
    <mergeCell ref="B26:I26"/>
    <mergeCell ref="B27:I27"/>
    <mergeCell ref="F19:G19"/>
    <mergeCell ref="B7:F7"/>
    <mergeCell ref="B8:C8"/>
    <mergeCell ref="B9:E9"/>
    <mergeCell ref="F20:G20"/>
    <mergeCell ref="F21:G21"/>
    <mergeCell ref="B36:D36"/>
    <mergeCell ref="B37:D37"/>
    <mergeCell ref="B38:D38"/>
    <mergeCell ref="E37:F37"/>
    <mergeCell ref="E38:F38"/>
    <mergeCell ref="E39:F39"/>
    <mergeCell ref="E40:F40"/>
    <mergeCell ref="G32:I32"/>
    <mergeCell ref="G33:I33"/>
    <mergeCell ref="G34:I34"/>
    <mergeCell ref="G35:I35"/>
    <mergeCell ref="G36:I36"/>
    <mergeCell ref="G37:I37"/>
    <mergeCell ref="G38:I38"/>
    <mergeCell ref="G39:I39"/>
    <mergeCell ref="G40:I40"/>
    <mergeCell ref="E32:F32"/>
    <mergeCell ref="E33:F33"/>
    <mergeCell ref="E34:F34"/>
  </mergeCells>
  <conditionalFormatting sqref="B61">
    <cfRule type="cellIs" dxfId="1162" priority="1" operator="equal">
      <formula>"Acceptable"</formula>
    </cfRule>
    <cfRule type="cellIs" dxfId="1161" priority="2" operator="equal">
      <formula>"Conditionally Acceptable"</formula>
    </cfRule>
    <cfRule type="cellIs" dxfId="1160" priority="3" operator="equal">
      <formula>"Not Acceptable"</formula>
    </cfRule>
  </conditionalFormatting>
  <pageMargins left="0.7" right="0.7" top="0.75" bottom="0.75" header="0.3" footer="0.3"/>
  <pageSetup scale="89" orientation="portrait" r:id="rId1"/>
  <headerFooter>
    <oddFooter>&amp;L&amp;8AE-PSOS-FR-08-E / Rev 2.0
(01-Apr-2022)&amp;R&amp;8Page &amp;P of &amp;N&amp;C&amp;"Calibri"&amp;11&amp;K000000&amp;"Calibri,Regular"&amp;8&amp;K000000Adient plc
Proprietary and Confidential_x000D_&amp;1#&amp;"Calibri"&amp;10&amp;K000000Adient – INTERNAL</oddFooter>
  </headerFooter>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200-000000000000}">
          <x14:formula1>
            <xm:f>Settings!$B$2:$B$3</xm:f>
          </x14:formula1>
          <xm:sqref>C13:C17 I13:I17 I19:I21 C19:C21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B2:AB17"/>
  <sheetViews>
    <sheetView zoomScaleNormal="100" workbookViewId="0">
      <selection activeCell="C9" sqref="A8:C9"/>
    </sheetView>
  </sheetViews>
  <sheetFormatPr defaultColWidth="9.140625" defaultRowHeight="14.25" x14ac:dyDescent="0.2"/>
  <cols>
    <col min="1" max="1" width="1.140625" style="6" customWidth="1"/>
    <col min="2" max="2" width="29.7109375" style="6" bestFit="1" customWidth="1"/>
    <col min="3" max="21" width="5.5703125" style="6" customWidth="1"/>
    <col min="22" max="22" width="9.140625" style="6"/>
    <col min="23" max="23" width="2.5703125" style="6" customWidth="1"/>
    <col min="24" max="24" width="9.7109375" style="14" bestFit="1" customWidth="1"/>
    <col min="25" max="25" width="5.42578125" style="6" customWidth="1"/>
    <col min="26" max="28" width="5.5703125" style="6" customWidth="1"/>
    <col min="29" max="16384" width="9.140625" style="6"/>
  </cols>
  <sheetData>
    <row r="2" spans="2:28" ht="53.25" customHeight="1" x14ac:dyDescent="0.2">
      <c r="C2" s="15" t="s">
        <v>101</v>
      </c>
    </row>
    <row r="3" spans="2:28" x14ac:dyDescent="0.2">
      <c r="B3" s="16"/>
      <c r="C3" s="16" t="s">
        <v>102</v>
      </c>
      <c r="D3" s="16"/>
      <c r="F3" s="16"/>
      <c r="G3" s="17"/>
      <c r="H3" s="16" t="s">
        <v>100</v>
      </c>
      <c r="I3" s="17"/>
      <c r="J3" s="17"/>
      <c r="K3" s="17"/>
      <c r="L3" s="17"/>
      <c r="M3" s="17"/>
      <c r="N3" s="17"/>
      <c r="O3" s="17"/>
      <c r="P3" s="17"/>
      <c r="Q3" s="17"/>
      <c r="R3" s="17"/>
      <c r="S3" s="17"/>
      <c r="T3" s="17"/>
      <c r="U3" s="17"/>
      <c r="V3" s="17"/>
      <c r="W3" s="17"/>
      <c r="X3" s="19"/>
      <c r="Y3" s="17"/>
      <c r="Z3" s="17"/>
      <c r="AA3" s="17"/>
      <c r="AB3" s="17"/>
    </row>
    <row r="4" spans="2:28" x14ac:dyDescent="0.2">
      <c r="B4" s="16"/>
      <c r="C4" s="207" t="e">
        <f>IF(Y17&gt;0,"Not Acceptable",IF(H4&gt;84.9%,"Acceptable","Conditionally Acceptable"))</f>
        <v>#DIV/0!</v>
      </c>
      <c r="D4" s="207"/>
      <c r="E4" s="207"/>
      <c r="F4" s="207"/>
      <c r="G4" s="207"/>
      <c r="H4" s="205" t="e">
        <f>X17</f>
        <v>#DIV/0!</v>
      </c>
      <c r="I4" s="206"/>
      <c r="J4" s="17"/>
      <c r="K4" s="17"/>
      <c r="L4" s="204" t="s">
        <v>103</v>
      </c>
      <c r="M4" s="204"/>
      <c r="N4" s="204"/>
      <c r="O4" s="204"/>
      <c r="P4" s="204"/>
      <c r="Q4" s="119" t="s">
        <v>104</v>
      </c>
      <c r="R4" s="204" t="s">
        <v>105</v>
      </c>
      <c r="S4" s="204"/>
      <c r="T4" s="204"/>
      <c r="U4" s="204"/>
      <c r="V4" s="204"/>
      <c r="W4" s="204"/>
      <c r="X4" s="204"/>
      <c r="Y4" s="204"/>
      <c r="Z4" s="204"/>
      <c r="AA4" s="204"/>
      <c r="AB4" s="17"/>
    </row>
    <row r="5" spans="2:28" x14ac:dyDescent="0.2">
      <c r="B5" s="16"/>
      <c r="C5" s="16"/>
      <c r="D5" s="16"/>
      <c r="E5" s="16"/>
      <c r="F5" s="16"/>
      <c r="G5" s="17"/>
      <c r="H5" s="17"/>
      <c r="I5" s="17"/>
      <c r="J5" s="17"/>
      <c r="K5" s="17"/>
      <c r="L5" s="204" t="s">
        <v>106</v>
      </c>
      <c r="M5" s="204"/>
      <c r="N5" s="204"/>
      <c r="O5" s="204"/>
      <c r="P5" s="204"/>
      <c r="Q5" s="119" t="s">
        <v>104</v>
      </c>
      <c r="R5" s="204" t="s">
        <v>107</v>
      </c>
      <c r="S5" s="204"/>
      <c r="T5" s="204"/>
      <c r="U5" s="204"/>
      <c r="V5" s="204"/>
      <c r="W5" s="204"/>
      <c r="X5" s="204"/>
      <c r="Y5" s="204"/>
      <c r="Z5" s="204"/>
      <c r="AA5" s="204"/>
      <c r="AB5" s="17"/>
    </row>
    <row r="6" spans="2:28" ht="12.75" customHeight="1" x14ac:dyDescent="0.2">
      <c r="B6" s="17"/>
      <c r="C6" s="18"/>
      <c r="D6" s="17"/>
      <c r="E6" s="17"/>
      <c r="F6" s="17"/>
      <c r="G6" s="17"/>
      <c r="H6" s="17"/>
      <c r="I6" s="17"/>
      <c r="J6" s="17"/>
      <c r="K6" s="17"/>
      <c r="L6" s="204" t="s">
        <v>108</v>
      </c>
      <c r="M6" s="204"/>
      <c r="N6" s="204"/>
      <c r="O6" s="204"/>
      <c r="P6" s="204"/>
      <c r="Q6" s="119" t="s">
        <v>104</v>
      </c>
      <c r="R6" s="204" t="s">
        <v>109</v>
      </c>
      <c r="S6" s="204"/>
      <c r="T6" s="204"/>
      <c r="U6" s="204"/>
      <c r="V6" s="204"/>
      <c r="W6" s="204"/>
      <c r="X6" s="204"/>
      <c r="Y6" s="204"/>
      <c r="Z6" s="204"/>
      <c r="AA6" s="204"/>
      <c r="AB6" s="17"/>
    </row>
    <row r="7" spans="2:28" ht="12.75" customHeight="1" x14ac:dyDescent="0.2">
      <c r="B7" s="17"/>
      <c r="C7" s="18"/>
      <c r="D7" s="17"/>
      <c r="E7" s="17"/>
      <c r="F7" s="17"/>
      <c r="G7" s="17"/>
      <c r="H7" s="17"/>
      <c r="I7" s="17"/>
      <c r="J7" s="17"/>
      <c r="K7" s="17"/>
      <c r="M7" s="17"/>
      <c r="N7" s="17"/>
      <c r="O7" s="17"/>
      <c r="P7" s="17"/>
      <c r="Q7" s="17"/>
      <c r="R7" s="17"/>
      <c r="S7" s="17"/>
      <c r="T7" s="17"/>
      <c r="U7" s="17"/>
      <c r="V7" s="17"/>
      <c r="W7" s="17"/>
      <c r="X7" s="19"/>
      <c r="Y7" s="17"/>
      <c r="Z7" s="17"/>
      <c r="AA7" s="17"/>
      <c r="AB7" s="17"/>
    </row>
    <row r="8" spans="2:28" ht="15" thickBot="1" x14ac:dyDescent="0.25">
      <c r="B8" s="17" t="s">
        <v>110</v>
      </c>
      <c r="C8" s="19">
        <v>1</v>
      </c>
      <c r="D8" s="19">
        <v>2</v>
      </c>
      <c r="E8" s="19">
        <v>3</v>
      </c>
      <c r="F8" s="19">
        <v>4</v>
      </c>
      <c r="G8" s="19">
        <v>5</v>
      </c>
      <c r="H8" s="19">
        <v>6</v>
      </c>
      <c r="I8" s="19">
        <v>7</v>
      </c>
      <c r="J8" s="19">
        <v>8</v>
      </c>
      <c r="K8" s="19">
        <v>9</v>
      </c>
      <c r="L8" s="19">
        <v>10</v>
      </c>
      <c r="M8" s="19">
        <v>11</v>
      </c>
      <c r="N8" s="19">
        <v>12</v>
      </c>
      <c r="O8" s="19">
        <v>13</v>
      </c>
      <c r="P8" s="19">
        <v>14</v>
      </c>
      <c r="Q8" s="19">
        <v>15</v>
      </c>
      <c r="R8" s="19">
        <v>16</v>
      </c>
      <c r="S8" s="19">
        <v>17</v>
      </c>
      <c r="T8" s="19">
        <v>18</v>
      </c>
      <c r="U8" s="19">
        <v>19</v>
      </c>
      <c r="V8" s="19" t="s">
        <v>111</v>
      </c>
      <c r="W8" s="19"/>
      <c r="X8" s="20" t="s">
        <v>112</v>
      </c>
      <c r="Y8" s="20" t="s">
        <v>113</v>
      </c>
      <c r="Z8" s="20" t="s">
        <v>114</v>
      </c>
      <c r="AA8" s="20" t="s">
        <v>115</v>
      </c>
      <c r="AB8" s="20" t="s">
        <v>116</v>
      </c>
    </row>
    <row r="9" spans="2:28" ht="15" thickBot="1" x14ac:dyDescent="0.25">
      <c r="B9" s="21" t="str">
        <f>'A Leadership_Management'!B1</f>
        <v>A Leadership/Management</v>
      </c>
      <c r="C9" s="132" t="str">
        <f>'A Leadership_Management'!F10</f>
        <v>N/A</v>
      </c>
      <c r="D9" s="132" t="str">
        <f>'A Leadership_Management'!F14</f>
        <v>N/A</v>
      </c>
      <c r="E9" s="132" t="str">
        <f>'A Leadership_Management'!F18</f>
        <v>N/A</v>
      </c>
      <c r="F9" s="135" t="str">
        <f>'A Leadership_Management'!F25</f>
        <v>N/A</v>
      </c>
      <c r="G9" s="130"/>
      <c r="H9" s="130"/>
      <c r="I9" s="130"/>
      <c r="J9" s="130"/>
      <c r="K9" s="130"/>
      <c r="L9" s="130"/>
      <c r="M9" s="130"/>
      <c r="N9" s="130"/>
      <c r="O9" s="130"/>
      <c r="P9" s="130"/>
      <c r="Q9" s="130"/>
      <c r="R9" s="130"/>
      <c r="S9" s="130"/>
      <c r="T9" s="130"/>
      <c r="U9" s="131"/>
      <c r="V9" s="132">
        <f>MIN(C9:U9)</f>
        <v>0</v>
      </c>
      <c r="W9" s="22"/>
      <c r="X9" s="27" t="e">
        <f>AVERAGE(C9:U9)/3</f>
        <v>#DIV/0!</v>
      </c>
      <c r="Y9" s="28">
        <f>COUNTIF(C9:F9,"&lt;1,51")</f>
        <v>0</v>
      </c>
      <c r="Z9" s="29">
        <f>COUNTIF(C9:U9,"&lt;2,51")-Y9</f>
        <v>0</v>
      </c>
      <c r="AA9" s="30">
        <f>COUNTIF(C9:U9,"&gt;2,51")</f>
        <v>0</v>
      </c>
      <c r="AB9" s="30">
        <f>COUNTIF(C9:U9,"N/A")</f>
        <v>4</v>
      </c>
    </row>
    <row r="10" spans="2:28" ht="15" thickBot="1" x14ac:dyDescent="0.25">
      <c r="B10" s="21" t="str">
        <f>'B HR-Personnel'!B1</f>
        <v>B Human Resources/Personnel</v>
      </c>
      <c r="C10" s="132" t="str">
        <f>'B HR-Personnel'!F9</f>
        <v>N/A</v>
      </c>
      <c r="D10" s="132" t="str">
        <f>'B HR-Personnel'!F19</f>
        <v>N/A</v>
      </c>
      <c r="E10" s="135" t="str">
        <f>'B HR-Personnel'!F27</f>
        <v>N/A</v>
      </c>
      <c r="F10" s="130"/>
      <c r="G10" s="130"/>
      <c r="H10" s="130"/>
      <c r="I10" s="130"/>
      <c r="J10" s="130"/>
      <c r="K10" s="130"/>
      <c r="L10" s="130"/>
      <c r="M10" s="130"/>
      <c r="N10" s="130"/>
      <c r="O10" s="130"/>
      <c r="P10" s="130"/>
      <c r="Q10" s="130"/>
      <c r="R10" s="130"/>
      <c r="S10" s="130"/>
      <c r="T10" s="130"/>
      <c r="U10" s="131"/>
      <c r="V10" s="132">
        <f t="shared" ref="V10:V16" si="0">MIN(C10:U10)</f>
        <v>0</v>
      </c>
      <c r="W10" s="17"/>
      <c r="X10" s="31" t="e">
        <f>AVERAGE(C10:U10)/3</f>
        <v>#DIV/0!</v>
      </c>
      <c r="Y10" s="28">
        <f t="shared" ref="Y10:Y16" si="1">COUNTIF(C10:F10,"&lt;1,51")</f>
        <v>0</v>
      </c>
      <c r="Z10" s="29">
        <f t="shared" ref="Z10:Z16" si="2">COUNTIF(C10:U10,"&lt;2,51")-Y10</f>
        <v>0</v>
      </c>
      <c r="AA10" s="30">
        <f t="shared" ref="AA10:AA16" si="3">COUNTIF(C10:U10,"&gt;2,51")</f>
        <v>0</v>
      </c>
      <c r="AB10" s="32">
        <f t="shared" ref="AB10:AB16" si="4">COUNTIF(C10:U10,"N/A")</f>
        <v>3</v>
      </c>
    </row>
    <row r="11" spans="2:28" ht="15" thickBot="1" x14ac:dyDescent="0.25">
      <c r="B11" s="21" t="str">
        <f>'C Program Execution'!B1</f>
        <v>C Program Execution</v>
      </c>
      <c r="C11" s="132" t="str">
        <f>'C Program Execution'!F10</f>
        <v>N/A</v>
      </c>
      <c r="D11" s="132" t="str">
        <f>'C Program Execution'!F20</f>
        <v>N/A</v>
      </c>
      <c r="E11" s="132" t="str">
        <f>'C Program Execution'!F28</f>
        <v>N/A</v>
      </c>
      <c r="F11" s="132" t="str">
        <f>'C Program Execution'!F35</f>
        <v>N/A</v>
      </c>
      <c r="G11" s="132" t="str">
        <f>'C Program Execution'!F52</f>
        <v>N/A</v>
      </c>
      <c r="H11" s="132" t="str">
        <f>'C Program Execution'!F71</f>
        <v>N/A</v>
      </c>
      <c r="I11" s="132" t="str">
        <f>'C Program Execution'!F79</f>
        <v>N/A</v>
      </c>
      <c r="J11" s="132" t="str">
        <f>'C Program Execution'!F88</f>
        <v>N/A</v>
      </c>
      <c r="K11" s="132" t="str">
        <f>'C Program Execution'!F95</f>
        <v>N/A</v>
      </c>
      <c r="L11" s="132" t="str">
        <f>'C Program Execution'!F101</f>
        <v>N/A</v>
      </c>
      <c r="M11" s="132" t="str">
        <f>'C Program Execution'!F108</f>
        <v>N/A</v>
      </c>
      <c r="N11" s="132" t="str">
        <f>'C Program Execution'!F116</f>
        <v>N/A</v>
      </c>
      <c r="O11" s="132" t="str">
        <f>'C Program Execution'!F122</f>
        <v>N/A</v>
      </c>
      <c r="P11" s="132" t="str">
        <f>'C Program Execution'!F131</f>
        <v>N/A</v>
      </c>
      <c r="Q11" s="135" t="str">
        <f>'C Program Execution'!F137</f>
        <v>N/A</v>
      </c>
      <c r="R11" s="130"/>
      <c r="S11" s="130"/>
      <c r="T11" s="130"/>
      <c r="U11" s="131"/>
      <c r="V11" s="132">
        <f t="shared" si="0"/>
        <v>0</v>
      </c>
      <c r="W11" s="17"/>
      <c r="X11" s="31" t="e">
        <f t="shared" ref="X11:X16" si="5">AVERAGE(C11:U11)/3</f>
        <v>#DIV/0!</v>
      </c>
      <c r="Y11" s="28">
        <f t="shared" si="1"/>
        <v>0</v>
      </c>
      <c r="Z11" s="29">
        <f t="shared" si="2"/>
        <v>0</v>
      </c>
      <c r="AA11" s="30">
        <f t="shared" si="3"/>
        <v>0</v>
      </c>
      <c r="AB11" s="32">
        <f t="shared" si="4"/>
        <v>15</v>
      </c>
    </row>
    <row r="12" spans="2:28" ht="15" thickBot="1" x14ac:dyDescent="0.25">
      <c r="B12" s="21" t="str">
        <f>'D Lean-Continuous Imp-Methods'!B1</f>
        <v>D Lean/Continuous Improvement</v>
      </c>
      <c r="C12" s="132" t="str">
        <f>'D Lean-Continuous Imp-Methods'!F9</f>
        <v>N/A</v>
      </c>
      <c r="D12" s="132" t="str">
        <f>'D Lean-Continuous Imp-Methods'!F17</f>
        <v>N/A</v>
      </c>
      <c r="E12" s="132" t="str">
        <f>'D Lean-Continuous Imp-Methods'!F24</f>
        <v>N/A</v>
      </c>
      <c r="F12" s="132" t="str">
        <f>'D Lean-Continuous Imp-Methods'!F31</f>
        <v>N/A</v>
      </c>
      <c r="G12" s="132" t="str">
        <f>'D Lean-Continuous Imp-Methods'!F38</f>
        <v>N/A</v>
      </c>
      <c r="H12" s="132" t="str">
        <f>'D Lean-Continuous Imp-Methods'!F46</f>
        <v>N/A</v>
      </c>
      <c r="I12" s="132" t="str">
        <f>'D Lean-Continuous Imp-Methods'!F53</f>
        <v>N/A</v>
      </c>
      <c r="J12" s="133"/>
      <c r="K12" s="130"/>
      <c r="L12" s="130"/>
      <c r="M12" s="130"/>
      <c r="N12" s="130"/>
      <c r="O12" s="130"/>
      <c r="P12" s="130"/>
      <c r="Q12" s="130"/>
      <c r="R12" s="130"/>
      <c r="S12" s="130"/>
      <c r="T12" s="130"/>
      <c r="U12" s="131"/>
      <c r="V12" s="132">
        <f t="shared" si="0"/>
        <v>0</v>
      </c>
      <c r="W12" s="17"/>
      <c r="X12" s="31" t="e">
        <f t="shared" si="5"/>
        <v>#DIV/0!</v>
      </c>
      <c r="Y12" s="28">
        <f t="shared" si="1"/>
        <v>0</v>
      </c>
      <c r="Z12" s="29">
        <f t="shared" si="2"/>
        <v>0</v>
      </c>
      <c r="AA12" s="30">
        <f t="shared" si="3"/>
        <v>0</v>
      </c>
      <c r="AB12" s="32">
        <f t="shared" si="4"/>
        <v>7</v>
      </c>
    </row>
    <row r="13" spans="2:28" ht="15" thickBot="1" x14ac:dyDescent="0.25">
      <c r="B13" s="21" t="str">
        <f>'E Production-Material Flow'!B1</f>
        <v>E Production/Material Flow</v>
      </c>
      <c r="C13" s="132" t="str">
        <f>'E Production-Material Flow'!F10</f>
        <v>N/A</v>
      </c>
      <c r="D13" s="132" t="str">
        <f>'E Production-Material Flow'!F24</f>
        <v>N/A</v>
      </c>
      <c r="E13" s="132" t="str">
        <f>'E Production-Material Flow'!F34</f>
        <v>N/A</v>
      </c>
      <c r="F13" s="132" t="str">
        <f>'E Production-Material Flow'!F40</f>
        <v>N/A</v>
      </c>
      <c r="G13" s="135" t="str">
        <f>'E Production-Material Flow'!F44</f>
        <v>N/A</v>
      </c>
      <c r="H13" s="130"/>
      <c r="I13" s="130"/>
      <c r="J13" s="130"/>
      <c r="K13" s="130"/>
      <c r="L13" s="130"/>
      <c r="M13" s="130"/>
      <c r="N13" s="130"/>
      <c r="O13" s="130"/>
      <c r="P13" s="130"/>
      <c r="Q13" s="130"/>
      <c r="R13" s="130"/>
      <c r="S13" s="130"/>
      <c r="T13" s="130"/>
      <c r="U13" s="131"/>
      <c r="V13" s="132">
        <f t="shared" si="0"/>
        <v>0</v>
      </c>
      <c r="W13" s="17"/>
      <c r="X13" s="31" t="e">
        <f t="shared" si="5"/>
        <v>#DIV/0!</v>
      </c>
      <c r="Y13" s="28">
        <f t="shared" si="1"/>
        <v>0</v>
      </c>
      <c r="Z13" s="29">
        <f t="shared" si="2"/>
        <v>0</v>
      </c>
      <c r="AA13" s="30">
        <f t="shared" si="3"/>
        <v>0</v>
      </c>
      <c r="AB13" s="32">
        <f t="shared" si="4"/>
        <v>5</v>
      </c>
    </row>
    <row r="14" spans="2:28" ht="15" thickBot="1" x14ac:dyDescent="0.25">
      <c r="B14" s="21" t="str">
        <f>'F Quality'!B1</f>
        <v>F Quality</v>
      </c>
      <c r="C14" s="132" t="str">
        <f>'F Quality'!F10</f>
        <v>N/A</v>
      </c>
      <c r="D14" s="132" t="str">
        <f>'F Quality'!F19</f>
        <v>N/A</v>
      </c>
      <c r="E14" s="132" t="str">
        <f>'F Quality'!F26</f>
        <v>N/A</v>
      </c>
      <c r="F14" s="132" t="str">
        <f>'F Quality'!F33</f>
        <v>N/A</v>
      </c>
      <c r="G14" s="132" t="str">
        <f>'F Quality'!F40</f>
        <v>N/A</v>
      </c>
      <c r="H14" s="132" t="str">
        <f>'F Quality'!F45</f>
        <v>N/A</v>
      </c>
      <c r="I14" s="132" t="str">
        <f>'F Quality'!F53</f>
        <v>N/A</v>
      </c>
      <c r="J14" s="132" t="str">
        <f>'F Quality'!F61</f>
        <v>N/A</v>
      </c>
      <c r="K14" s="132" t="str">
        <f>'F Quality'!F65</f>
        <v>N/A</v>
      </c>
      <c r="L14" s="132" t="str">
        <f>'F Quality'!F73</f>
        <v>N/A</v>
      </c>
      <c r="M14" s="135" t="str">
        <f>'F Quality'!F77</f>
        <v>N/A</v>
      </c>
      <c r="N14" s="130"/>
      <c r="O14" s="130"/>
      <c r="P14" s="130"/>
      <c r="Q14" s="130"/>
      <c r="R14" s="130"/>
      <c r="S14" s="130"/>
      <c r="T14" s="130"/>
      <c r="U14" s="131"/>
      <c r="V14" s="132">
        <f t="shared" si="0"/>
        <v>0</v>
      </c>
      <c r="W14" s="17"/>
      <c r="X14" s="31" t="e">
        <f t="shared" si="5"/>
        <v>#DIV/0!</v>
      </c>
      <c r="Y14" s="28">
        <f t="shared" si="1"/>
        <v>0</v>
      </c>
      <c r="Z14" s="29">
        <f t="shared" si="2"/>
        <v>0</v>
      </c>
      <c r="AA14" s="30">
        <f t="shared" si="3"/>
        <v>0</v>
      </c>
      <c r="AB14" s="32">
        <f t="shared" si="4"/>
        <v>11</v>
      </c>
    </row>
    <row r="15" spans="2:28" ht="15" thickBot="1" x14ac:dyDescent="0.25">
      <c r="B15" s="21" t="str">
        <f>'G Supply Chain-Logistics'!B1</f>
        <v>G Supply Chain/Logistics</v>
      </c>
      <c r="C15" s="132" t="str">
        <f>'G Supply Chain-Logistics'!F6</f>
        <v>N/A</v>
      </c>
      <c r="D15" s="132" t="str">
        <f>'G Supply Chain-Logistics'!F11</f>
        <v>N/A</v>
      </c>
      <c r="E15" s="132" t="str">
        <f>'G Supply Chain-Logistics'!F15</f>
        <v>N/A</v>
      </c>
      <c r="F15" s="132" t="str">
        <f>'G Supply Chain-Logistics'!F19</f>
        <v>N/A</v>
      </c>
      <c r="G15" s="132" t="str">
        <f>'G Supply Chain-Logistics'!F24</f>
        <v>N/A</v>
      </c>
      <c r="H15" s="132" t="str">
        <f>'G Supply Chain-Logistics'!F28</f>
        <v>N/A</v>
      </c>
      <c r="I15" s="132" t="str">
        <f>'G Supply Chain-Logistics'!F32</f>
        <v>N/A</v>
      </c>
      <c r="J15" s="132" t="str">
        <f>'G Supply Chain-Logistics'!F37</f>
        <v>N/A</v>
      </c>
      <c r="K15" s="132" t="str">
        <f>'G Supply Chain-Logistics'!F43</f>
        <v>N/A</v>
      </c>
      <c r="L15" s="132" t="str">
        <f>'G Supply Chain-Logistics'!F47</f>
        <v>N/A</v>
      </c>
      <c r="M15" s="132" t="str">
        <f>'G Supply Chain-Logistics'!F54</f>
        <v>N/A</v>
      </c>
      <c r="N15" s="132" t="str">
        <f>'G Supply Chain-Logistics'!F58</f>
        <v>N/A</v>
      </c>
      <c r="O15" s="135" t="str">
        <f>'G Supply Chain-Logistics'!F62</f>
        <v>N/A</v>
      </c>
      <c r="P15" s="130"/>
      <c r="Q15" s="130"/>
      <c r="R15" s="130"/>
      <c r="S15" s="130"/>
      <c r="T15" s="130"/>
      <c r="U15" s="131"/>
      <c r="V15" s="132">
        <f t="shared" si="0"/>
        <v>0</v>
      </c>
      <c r="W15" s="17"/>
      <c r="X15" s="31" t="e">
        <f t="shared" si="5"/>
        <v>#DIV/0!</v>
      </c>
      <c r="Y15" s="28">
        <f t="shared" si="1"/>
        <v>0</v>
      </c>
      <c r="Z15" s="29">
        <f t="shared" si="2"/>
        <v>0</v>
      </c>
      <c r="AA15" s="30">
        <f t="shared" si="3"/>
        <v>0</v>
      </c>
      <c r="AB15" s="32">
        <f t="shared" si="4"/>
        <v>13</v>
      </c>
    </row>
    <row r="16" spans="2:28" ht="15" thickBot="1" x14ac:dyDescent="0.25">
      <c r="B16" s="21" t="str">
        <f>'H Purchasing_Procurement'!B1</f>
        <v>H Purchasing/Procurement</v>
      </c>
      <c r="C16" s="132" t="str">
        <f>'H Purchasing_Procurement'!F6</f>
        <v>N/A</v>
      </c>
      <c r="D16" s="132" t="str">
        <f>'H Purchasing_Procurement'!F11</f>
        <v>N/A</v>
      </c>
      <c r="E16" s="132" t="str">
        <f>'H Purchasing_Procurement'!F21</f>
        <v>N/A</v>
      </c>
      <c r="F16" s="132" t="str">
        <f>'H Purchasing_Procurement'!F25</f>
        <v>N/A</v>
      </c>
      <c r="G16" s="135" t="str">
        <f>'H Purchasing_Procurement'!F29</f>
        <v>N/A</v>
      </c>
      <c r="H16" s="130"/>
      <c r="I16" s="130"/>
      <c r="J16" s="130"/>
      <c r="K16" s="130"/>
      <c r="L16" s="130"/>
      <c r="M16" s="130"/>
      <c r="N16" s="130"/>
      <c r="O16" s="130"/>
      <c r="P16" s="130"/>
      <c r="Q16" s="130"/>
      <c r="R16" s="130"/>
      <c r="S16" s="130"/>
      <c r="T16" s="130"/>
      <c r="U16" s="131"/>
      <c r="V16" s="132">
        <f t="shared" si="0"/>
        <v>0</v>
      </c>
      <c r="W16" s="17"/>
      <c r="X16" s="31" t="e">
        <f t="shared" si="5"/>
        <v>#DIV/0!</v>
      </c>
      <c r="Y16" s="28">
        <f t="shared" si="1"/>
        <v>0</v>
      </c>
      <c r="Z16" s="29">
        <f t="shared" si="2"/>
        <v>0</v>
      </c>
      <c r="AA16" s="30">
        <f t="shared" si="3"/>
        <v>0</v>
      </c>
      <c r="AB16" s="32">
        <f t="shared" si="4"/>
        <v>5</v>
      </c>
    </row>
    <row r="17" spans="2:28" x14ac:dyDescent="0.2">
      <c r="B17" s="17"/>
      <c r="C17" s="17"/>
      <c r="D17" s="17"/>
      <c r="E17" s="17"/>
      <c r="F17" s="17"/>
      <c r="G17" s="17"/>
      <c r="H17" s="17"/>
      <c r="I17" s="17"/>
      <c r="J17" s="17"/>
      <c r="K17" s="17"/>
      <c r="L17" s="17"/>
      <c r="M17" s="17"/>
      <c r="N17" s="17"/>
      <c r="O17" s="17"/>
      <c r="P17" s="17"/>
      <c r="Q17" s="17"/>
      <c r="R17" s="17"/>
      <c r="S17" s="17"/>
      <c r="T17" s="17"/>
      <c r="U17" s="17"/>
      <c r="V17" s="17"/>
      <c r="W17" s="17"/>
      <c r="X17" s="26" t="e">
        <f>(SUM(C9:U16)/3)/COUNT(C9:U16)</f>
        <v>#DIV/0!</v>
      </c>
      <c r="Y17" s="25">
        <f>SUM(Y9:Y16)</f>
        <v>0</v>
      </c>
      <c r="Z17" s="25">
        <f>SUM(Z9:Z16)</f>
        <v>0</v>
      </c>
      <c r="AA17" s="25">
        <f>SUM(AA9:AA16)</f>
        <v>0</v>
      </c>
      <c r="AB17" s="25">
        <f>SUM(AB9:AB16)</f>
        <v>63</v>
      </c>
    </row>
  </sheetData>
  <mergeCells count="8">
    <mergeCell ref="R4:AA4"/>
    <mergeCell ref="R5:AA5"/>
    <mergeCell ref="R6:AA6"/>
    <mergeCell ref="H4:I4"/>
    <mergeCell ref="C4:G4"/>
    <mergeCell ref="L4:P4"/>
    <mergeCell ref="L5:P5"/>
    <mergeCell ref="L6:P6"/>
  </mergeCells>
  <conditionalFormatting sqref="V9:V16 C9:F9 C10:E10 C11:Q11 N15:O15 H12:I12 H14:M15 C12:G16">
    <cfRule type="cellIs" dxfId="1159" priority="140" operator="equal">
      <formula>4</formula>
    </cfRule>
    <cfRule type="cellIs" dxfId="1158" priority="141" operator="greaterThan">
      <formula>2.51</formula>
    </cfRule>
    <cfRule type="cellIs" dxfId="1157" priority="142" operator="greaterThan">
      <formula>1.51</formula>
    </cfRule>
    <cfRule type="cellIs" dxfId="1156" priority="143" operator="greaterThanOrEqual">
      <formula>0</formula>
    </cfRule>
  </conditionalFormatting>
  <conditionalFormatting sqref="C4:G4">
    <cfRule type="cellIs" dxfId="1155" priority="115" operator="equal">
      <formula>"Acceptable"</formula>
    </cfRule>
    <cfRule type="cellIs" dxfId="1154" priority="116" operator="equal">
      <formula>"Conditionally Acceptable"</formula>
    </cfRule>
    <cfRule type="cellIs" dxfId="1153" priority="117" operator="equal">
      <formula>"Not Acceptable"</formula>
    </cfRule>
  </conditionalFormatting>
  <pageMargins left="0.7" right="0.7" top="0.75" bottom="0.75" header="0.3" footer="0.3"/>
  <pageSetup scale="89" orientation="portrait" r:id="rId1"/>
  <headerFooter>
    <oddFooter>&amp;L&amp;8AE-PSOS-FR-08-E / Rev 2.0
(01-Apr-2022)&amp;R&amp;8Page &amp;P of &amp;N&amp;C&amp;"Calibri"&amp;11&amp;K000000&amp;"Calibri,Regular"&amp;8&amp;K000000Adient plc
Proprietary and Confidential_x000D_&amp;1#&amp;"Calibri"&amp;10&amp;K000000Adient – INTERNAL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0000B5"/>
  </sheetPr>
  <dimension ref="A1:D34"/>
  <sheetViews>
    <sheetView zoomScaleNormal="100" workbookViewId="0">
      <selection activeCell="C9" sqref="A8:C9"/>
    </sheetView>
  </sheetViews>
  <sheetFormatPr defaultColWidth="9.140625" defaultRowHeight="12.75" x14ac:dyDescent="0.2"/>
  <cols>
    <col min="1" max="1" width="2.7109375" style="98" customWidth="1"/>
    <col min="2" max="2" width="100.7109375" style="98" customWidth="1"/>
    <col min="3" max="3" width="7.140625" style="117" customWidth="1"/>
    <col min="4" max="4" width="8.140625" style="98" customWidth="1"/>
    <col min="5" max="5" width="9.140625" style="98" customWidth="1"/>
    <col min="6" max="6" width="12" style="98" customWidth="1"/>
    <col min="7" max="16384" width="9.140625" style="98"/>
  </cols>
  <sheetData>
    <row r="1" spans="1:4" x14ac:dyDescent="0.2">
      <c r="A1" s="94"/>
      <c r="B1" s="95"/>
      <c r="C1" s="96"/>
      <c r="D1" s="97"/>
    </row>
    <row r="2" spans="1:4" ht="18" x14ac:dyDescent="0.25">
      <c r="A2" s="99"/>
      <c r="B2" s="208" t="s">
        <v>117</v>
      </c>
      <c r="C2" s="208"/>
      <c r="D2" s="100"/>
    </row>
    <row r="3" spans="1:4" ht="15.75" x14ac:dyDescent="0.25">
      <c r="A3" s="99"/>
      <c r="B3" s="101"/>
      <c r="C3" s="101"/>
      <c r="D3" s="100"/>
    </row>
    <row r="4" spans="1:4" ht="15.75" x14ac:dyDescent="0.25">
      <c r="A4" s="99"/>
      <c r="B4" s="102" t="s">
        <v>118</v>
      </c>
      <c r="C4" s="103" t="s">
        <v>119</v>
      </c>
      <c r="D4" s="104"/>
    </row>
    <row r="5" spans="1:4" ht="40.15" customHeight="1" x14ac:dyDescent="0.2">
      <c r="A5" s="99"/>
      <c r="B5" s="105" t="s">
        <v>120</v>
      </c>
      <c r="C5" s="106">
        <v>1</v>
      </c>
      <c r="D5" s="107"/>
    </row>
    <row r="6" spans="1:4" x14ac:dyDescent="0.2">
      <c r="A6" s="99"/>
      <c r="B6" s="108"/>
      <c r="C6" s="109"/>
      <c r="D6" s="107"/>
    </row>
    <row r="7" spans="1:4" ht="52.5" customHeight="1" x14ac:dyDescent="0.2">
      <c r="A7" s="99"/>
      <c r="B7" s="105" t="s">
        <v>121</v>
      </c>
      <c r="C7" s="110">
        <v>2</v>
      </c>
      <c r="D7" s="107"/>
    </row>
    <row r="8" spans="1:4" x14ac:dyDescent="0.2">
      <c r="A8" s="99"/>
      <c r="B8" s="108"/>
      <c r="C8" s="109"/>
      <c r="D8" s="107"/>
    </row>
    <row r="9" spans="1:4" ht="40.15" customHeight="1" x14ac:dyDescent="0.2">
      <c r="A9" s="99"/>
      <c r="B9" s="105" t="s">
        <v>122</v>
      </c>
      <c r="C9" s="111">
        <v>3</v>
      </c>
      <c r="D9" s="107"/>
    </row>
    <row r="10" spans="1:4" x14ac:dyDescent="0.2">
      <c r="A10" s="99"/>
      <c r="B10" s="108"/>
      <c r="C10" s="109"/>
      <c r="D10" s="100"/>
    </row>
    <row r="11" spans="1:4" ht="52.15" customHeight="1" x14ac:dyDescent="0.2">
      <c r="A11" s="99"/>
      <c r="B11" s="105" t="s">
        <v>123</v>
      </c>
      <c r="C11" s="118">
        <v>4</v>
      </c>
      <c r="D11" s="107"/>
    </row>
    <row r="12" spans="1:4" x14ac:dyDescent="0.2">
      <c r="A12" s="99"/>
      <c r="B12" s="108"/>
      <c r="C12" s="109"/>
      <c r="D12" s="100"/>
    </row>
    <row r="13" spans="1:4" ht="71.25" customHeight="1" x14ac:dyDescent="0.2">
      <c r="A13" s="99"/>
      <c r="B13" s="105" t="s">
        <v>124</v>
      </c>
      <c r="C13" s="112" t="s">
        <v>116</v>
      </c>
      <c r="D13" s="100"/>
    </row>
    <row r="14" spans="1:4" ht="13.5" thickBot="1" x14ac:dyDescent="0.25">
      <c r="A14" s="113"/>
      <c r="B14" s="114"/>
      <c r="C14" s="115"/>
      <c r="D14" s="116"/>
    </row>
    <row r="15" spans="1:4" ht="13.5" thickBot="1" x14ac:dyDescent="0.25"/>
    <row r="16" spans="1:4" x14ac:dyDescent="0.2">
      <c r="A16" s="121"/>
      <c r="B16" s="122"/>
      <c r="C16" s="123"/>
      <c r="D16" s="124"/>
    </row>
    <row r="17" spans="1:4" ht="15.75" x14ac:dyDescent="0.25">
      <c r="A17" s="125"/>
      <c r="B17" s="102" t="s">
        <v>125</v>
      </c>
      <c r="D17" s="126"/>
    </row>
    <row r="18" spans="1:4" x14ac:dyDescent="0.2">
      <c r="A18" s="125"/>
      <c r="D18" s="126"/>
    </row>
    <row r="19" spans="1:4" x14ac:dyDescent="0.2">
      <c r="A19" s="125"/>
      <c r="B19" s="209" t="s">
        <v>126</v>
      </c>
      <c r="D19" s="126"/>
    </row>
    <row r="20" spans="1:4" x14ac:dyDescent="0.2">
      <c r="A20" s="125"/>
      <c r="B20" s="209"/>
      <c r="D20" s="126"/>
    </row>
    <row r="21" spans="1:4" x14ac:dyDescent="0.2">
      <c r="A21" s="125"/>
      <c r="B21" s="210" t="s">
        <v>127</v>
      </c>
      <c r="D21" s="126"/>
    </row>
    <row r="22" spans="1:4" x14ac:dyDescent="0.2">
      <c r="A22" s="125"/>
      <c r="B22" s="210"/>
      <c r="D22" s="126"/>
    </row>
    <row r="23" spans="1:4" x14ac:dyDescent="0.2">
      <c r="A23" s="125"/>
      <c r="B23" s="211" t="s">
        <v>128</v>
      </c>
      <c r="D23" s="126"/>
    </row>
    <row r="24" spans="1:4" x14ac:dyDescent="0.2">
      <c r="A24" s="125"/>
      <c r="B24" s="211"/>
      <c r="D24" s="126"/>
    </row>
    <row r="25" spans="1:4" x14ac:dyDescent="0.2">
      <c r="A25" s="125"/>
      <c r="D25" s="126"/>
    </row>
    <row r="26" spans="1:4" x14ac:dyDescent="0.2">
      <c r="A26" s="125"/>
      <c r="D26" s="126"/>
    </row>
    <row r="27" spans="1:4" x14ac:dyDescent="0.2">
      <c r="A27" s="125"/>
      <c r="D27" s="126"/>
    </row>
    <row r="28" spans="1:4" x14ac:dyDescent="0.2">
      <c r="A28" s="125"/>
      <c r="D28" s="126"/>
    </row>
    <row r="29" spans="1:4" x14ac:dyDescent="0.2">
      <c r="A29" s="125"/>
      <c r="D29" s="126"/>
    </row>
    <row r="30" spans="1:4" x14ac:dyDescent="0.2">
      <c r="A30" s="125"/>
      <c r="D30" s="126"/>
    </row>
    <row r="31" spans="1:4" x14ac:dyDescent="0.2">
      <c r="A31" s="125"/>
      <c r="D31" s="126"/>
    </row>
    <row r="32" spans="1:4" x14ac:dyDescent="0.2">
      <c r="A32" s="125"/>
      <c r="D32" s="126"/>
    </row>
    <row r="33" spans="1:4" x14ac:dyDescent="0.2">
      <c r="A33" s="125"/>
      <c r="D33" s="126"/>
    </row>
    <row r="34" spans="1:4" ht="13.5" thickBot="1" x14ac:dyDescent="0.25">
      <c r="A34" s="127"/>
      <c r="B34" s="128"/>
      <c r="C34" s="115"/>
      <c r="D34" s="129"/>
    </row>
  </sheetData>
  <mergeCells count="4">
    <mergeCell ref="B2:C2"/>
    <mergeCell ref="B19:B20"/>
    <mergeCell ref="B21:B22"/>
    <mergeCell ref="B23:B24"/>
  </mergeCells>
  <pageMargins left="0.7" right="0.7" top="0.75" bottom="0.75" header="0.3" footer="0.3"/>
  <pageSetup scale="89" fitToHeight="0" orientation="portrait" r:id="rId1"/>
  <headerFooter>
    <oddFooter>&amp;L&amp;8AE-PSOS-FR-08-E / Rev 2.0
(01-Apr-2022)&amp;R&amp;8Page &amp;P of &amp;N&amp;C&amp;"Calibri"&amp;11&amp;K000000&amp;"Calibri,Regular"&amp;8&amp;K000000Adient plc
Proprietary and Confidential_x000D_&amp;1#&amp;"Calibri"&amp;10&amp;K000000Adient –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sheetPr>
  <dimension ref="A1:G33"/>
  <sheetViews>
    <sheetView zoomScaleNormal="100" zoomScaleSheetLayoutView="80" zoomScalePageLayoutView="60" workbookViewId="0">
      <selection activeCell="C9" sqref="A4:C9"/>
    </sheetView>
  </sheetViews>
  <sheetFormatPr defaultColWidth="9.140625" defaultRowHeight="14.25" x14ac:dyDescent="0.2"/>
  <cols>
    <col min="1" max="1" width="9.7109375" style="6" customWidth="1"/>
    <col min="2" max="2" width="28.7109375" style="6" customWidth="1"/>
    <col min="3" max="3" width="66.7109375" style="6" customWidth="1"/>
    <col min="4" max="4" width="12.7109375" style="16" customWidth="1"/>
    <col min="5" max="5" width="66.7109375" style="92" customWidth="1"/>
    <col min="6" max="6" width="12.7109375" style="23" customWidth="1"/>
    <col min="7" max="16384" width="9.140625" style="6"/>
  </cols>
  <sheetData>
    <row r="1" spans="1:7" ht="31.5" customHeight="1" x14ac:dyDescent="0.2">
      <c r="B1" s="43" t="s">
        <v>129</v>
      </c>
      <c r="C1" s="44"/>
      <c r="D1" s="45" t="s">
        <v>130</v>
      </c>
      <c r="E1" s="1"/>
      <c r="F1" s="1"/>
    </row>
    <row r="2" spans="1:7" x14ac:dyDescent="0.2">
      <c r="A2" s="47" t="s">
        <v>131</v>
      </c>
      <c r="B2" s="48"/>
      <c r="C2" s="48"/>
      <c r="D2" s="2"/>
      <c r="E2" s="2"/>
      <c r="F2" s="49"/>
    </row>
    <row r="3" spans="1:7" s="12" customFormat="1" ht="15" x14ac:dyDescent="0.25">
      <c r="A3" s="50" t="s">
        <v>132</v>
      </c>
      <c r="B3" s="51" t="s">
        <v>133</v>
      </c>
      <c r="C3" s="52" t="s">
        <v>134</v>
      </c>
      <c r="D3" s="63" t="s">
        <v>135</v>
      </c>
      <c r="E3" s="63" t="s">
        <v>136</v>
      </c>
      <c r="F3" s="52" t="s">
        <v>100</v>
      </c>
    </row>
    <row r="4" spans="1:7" ht="25.5" x14ac:dyDescent="0.2">
      <c r="A4" s="53" t="s">
        <v>137</v>
      </c>
      <c r="B4" s="212" t="s">
        <v>138</v>
      </c>
      <c r="C4" s="54" t="s">
        <v>139</v>
      </c>
      <c r="D4" s="90"/>
      <c r="E4" s="91"/>
      <c r="F4" s="62"/>
    </row>
    <row r="5" spans="1:7" x14ac:dyDescent="0.2">
      <c r="A5" s="55"/>
      <c r="B5" s="213"/>
      <c r="C5" s="54" t="s">
        <v>140</v>
      </c>
      <c r="D5" s="90"/>
      <c r="E5" s="91"/>
      <c r="F5" s="62"/>
    </row>
    <row r="6" spans="1:7" ht="25.5" x14ac:dyDescent="0.2">
      <c r="A6" s="55"/>
      <c r="B6" s="213"/>
      <c r="C6" s="54" t="s">
        <v>141</v>
      </c>
      <c r="D6" s="90"/>
      <c r="E6" s="91"/>
      <c r="F6" s="62"/>
    </row>
    <row r="7" spans="1:7" x14ac:dyDescent="0.2">
      <c r="A7" s="55"/>
      <c r="B7" s="213"/>
      <c r="C7" s="54" t="s">
        <v>142</v>
      </c>
      <c r="D7" s="90"/>
      <c r="E7" s="91"/>
      <c r="F7" s="62"/>
    </row>
    <row r="8" spans="1:7" x14ac:dyDescent="0.2">
      <c r="A8" s="55"/>
      <c r="B8" s="213"/>
      <c r="C8" s="54" t="s">
        <v>143</v>
      </c>
      <c r="D8" s="90"/>
      <c r="E8" s="91"/>
      <c r="F8" s="62"/>
    </row>
    <row r="9" spans="1:7" x14ac:dyDescent="0.2">
      <c r="A9" s="56"/>
      <c r="B9" s="214"/>
      <c r="C9" s="54" t="s">
        <v>144</v>
      </c>
      <c r="D9" s="90"/>
      <c r="E9" s="91"/>
      <c r="F9" s="62"/>
    </row>
    <row r="10" spans="1:7" ht="15" x14ac:dyDescent="0.2">
      <c r="A10" s="3"/>
      <c r="B10" s="1"/>
      <c r="C10" s="4"/>
      <c r="D10" s="92"/>
      <c r="E10" s="64" t="s">
        <v>145</v>
      </c>
      <c r="F10" s="58" t="str">
        <f>IF(COUNT(F4:F9)=0,"N/A",SUM(F4:F9)/COUNT(F4:F9))</f>
        <v>N/A</v>
      </c>
      <c r="G10" s="13"/>
    </row>
    <row r="11" spans="1:7" x14ac:dyDescent="0.2">
      <c r="A11" s="47" t="s">
        <v>146</v>
      </c>
      <c r="B11" s="48"/>
      <c r="C11" s="48"/>
      <c r="D11" s="2"/>
      <c r="E11" s="2"/>
      <c r="F11" s="59"/>
    </row>
    <row r="12" spans="1:7" s="12" customFormat="1" ht="15" x14ac:dyDescent="0.25">
      <c r="A12" s="50" t="s">
        <v>132</v>
      </c>
      <c r="B12" s="51" t="s">
        <v>133</v>
      </c>
      <c r="C12" s="52" t="s">
        <v>134</v>
      </c>
      <c r="D12" s="63" t="s">
        <v>135</v>
      </c>
      <c r="E12" s="63" t="s">
        <v>136</v>
      </c>
      <c r="F12" s="52" t="s">
        <v>100</v>
      </c>
    </row>
    <row r="13" spans="1:7" ht="51" x14ac:dyDescent="0.2">
      <c r="A13" s="60" t="s">
        <v>147</v>
      </c>
      <c r="B13" s="54" t="s">
        <v>148</v>
      </c>
      <c r="C13" s="54" t="s">
        <v>149</v>
      </c>
      <c r="D13" s="91"/>
      <c r="E13" s="91"/>
      <c r="F13" s="62"/>
    </row>
    <row r="14" spans="1:7" ht="15" x14ac:dyDescent="0.2">
      <c r="A14" s="3"/>
      <c r="B14" s="1"/>
      <c r="C14" s="4"/>
      <c r="D14" s="92"/>
      <c r="E14" s="64" t="s">
        <v>145</v>
      </c>
      <c r="F14" s="58" t="str">
        <f>IF(COUNT(F13)=0,"N/A",SUM(F13)/COUNT(F13))</f>
        <v>N/A</v>
      </c>
    </row>
    <row r="15" spans="1:7" x14ac:dyDescent="0.2">
      <c r="A15" s="3"/>
      <c r="B15" s="1"/>
      <c r="C15" s="4"/>
      <c r="D15" s="92"/>
    </row>
    <row r="16" spans="1:7" s="12" customFormat="1" ht="15" x14ac:dyDescent="0.25">
      <c r="A16" s="50" t="s">
        <v>132</v>
      </c>
      <c r="B16" s="51" t="s">
        <v>133</v>
      </c>
      <c r="C16" s="52" t="s">
        <v>134</v>
      </c>
      <c r="D16" s="63" t="s">
        <v>135</v>
      </c>
      <c r="E16" s="63" t="s">
        <v>136</v>
      </c>
      <c r="F16" s="52" t="s">
        <v>100</v>
      </c>
    </row>
    <row r="17" spans="1:7" ht="38.25" x14ac:dyDescent="0.2">
      <c r="A17" s="60" t="s">
        <v>150</v>
      </c>
      <c r="B17" s="54" t="s">
        <v>151</v>
      </c>
      <c r="C17" s="54" t="s">
        <v>152</v>
      </c>
      <c r="D17" s="91"/>
      <c r="E17" s="91"/>
      <c r="F17" s="62"/>
    </row>
    <row r="18" spans="1:7" ht="15" x14ac:dyDescent="0.2">
      <c r="A18" s="3"/>
      <c r="B18" s="1"/>
      <c r="C18" s="4"/>
      <c r="D18" s="92"/>
      <c r="E18" s="64" t="s">
        <v>145</v>
      </c>
      <c r="F18" s="58" t="str">
        <f>IF(COUNT(F17)=0,"N/A",SUM(F17)/COUNT(F17))</f>
        <v>N/A</v>
      </c>
      <c r="G18" s="11"/>
    </row>
    <row r="19" spans="1:7" x14ac:dyDescent="0.2">
      <c r="A19" s="47" t="s">
        <v>153</v>
      </c>
      <c r="B19" s="48"/>
      <c r="C19" s="48"/>
      <c r="D19" s="2"/>
      <c r="E19" s="2"/>
      <c r="F19" s="61"/>
      <c r="G19" s="11"/>
    </row>
    <row r="20" spans="1:7" s="12" customFormat="1" ht="15" x14ac:dyDescent="0.25">
      <c r="A20" s="50" t="s">
        <v>132</v>
      </c>
      <c r="B20" s="51" t="s">
        <v>133</v>
      </c>
      <c r="C20" s="52" t="s">
        <v>134</v>
      </c>
      <c r="D20" s="63" t="s">
        <v>135</v>
      </c>
      <c r="E20" s="63" t="s">
        <v>136</v>
      </c>
      <c r="F20" s="52" t="s">
        <v>100</v>
      </c>
    </row>
    <row r="21" spans="1:7" ht="63.75" x14ac:dyDescent="0.2">
      <c r="A21" s="53" t="s">
        <v>154</v>
      </c>
      <c r="B21" s="212" t="s">
        <v>155</v>
      </c>
      <c r="C21" s="54" t="s">
        <v>156</v>
      </c>
      <c r="D21" s="90"/>
      <c r="E21" s="91"/>
      <c r="F21" s="62"/>
    </row>
    <row r="22" spans="1:7" ht="25.5" x14ac:dyDescent="0.2">
      <c r="A22" s="55"/>
      <c r="B22" s="213"/>
      <c r="C22" s="54" t="s">
        <v>157</v>
      </c>
      <c r="D22" s="90"/>
      <c r="E22" s="91"/>
      <c r="F22" s="62"/>
    </row>
    <row r="23" spans="1:7" ht="38.25" x14ac:dyDescent="0.2">
      <c r="A23" s="55"/>
      <c r="B23" s="213"/>
      <c r="C23" s="54" t="s">
        <v>158</v>
      </c>
      <c r="D23" s="90"/>
      <c r="E23" s="91"/>
      <c r="F23" s="62"/>
    </row>
    <row r="24" spans="1:7" ht="25.5" x14ac:dyDescent="0.2">
      <c r="A24" s="56"/>
      <c r="B24" s="214"/>
      <c r="C24" s="54" t="s">
        <v>159</v>
      </c>
      <c r="D24" s="90"/>
      <c r="E24" s="91"/>
      <c r="F24" s="62"/>
    </row>
    <row r="25" spans="1:7" ht="15" x14ac:dyDescent="0.2">
      <c r="A25" s="3"/>
      <c r="B25" s="1"/>
      <c r="C25" s="4"/>
      <c r="D25" s="92"/>
      <c r="E25" s="64" t="s">
        <v>145</v>
      </c>
      <c r="F25" s="58" t="str">
        <f>IF(COUNT(F21:F24)=0,"N/A",SUM(F21:F24)/COUNT(F21:F24))</f>
        <v>N/A</v>
      </c>
    </row>
    <row r="26" spans="1:7" x14ac:dyDescent="0.2">
      <c r="A26" s="3"/>
      <c r="B26" s="1"/>
      <c r="C26" s="4"/>
      <c r="D26" s="92"/>
      <c r="E26" s="93"/>
    </row>
    <row r="27" spans="1:7" x14ac:dyDescent="0.2">
      <c r="A27" s="3"/>
      <c r="B27" s="1"/>
      <c r="C27" s="4"/>
      <c r="D27" s="92"/>
      <c r="E27" s="93"/>
    </row>
    <row r="32" spans="1:7" x14ac:dyDescent="0.2">
      <c r="F32" s="5"/>
    </row>
    <row r="33" spans="6:6" x14ac:dyDescent="0.2">
      <c r="F33" s="5"/>
    </row>
  </sheetData>
  <mergeCells count="2">
    <mergeCell ref="B4:B9"/>
    <mergeCell ref="B21:B24"/>
  </mergeCells>
  <conditionalFormatting sqref="F21:F25 F13:F14 F4:F10 F17:F18">
    <cfRule type="cellIs" dxfId="1152" priority="204" operator="equal">
      <formula>4</formula>
    </cfRule>
    <cfRule type="cellIs" dxfId="1151" priority="205" operator="greaterThan">
      <formula>2.51</formula>
    </cfRule>
    <cfRule type="cellIs" dxfId="1150" priority="206" operator="greaterThan">
      <formula>1.51</formula>
    </cfRule>
    <cfRule type="cellIs" dxfId="1149" priority="207" operator="greaterThanOrEqual">
      <formula>0</formula>
    </cfRule>
  </conditionalFormatting>
  <conditionalFormatting sqref="F25 F10">
    <cfRule type="cellIs" dxfId="1148" priority="165" operator="equal">
      <formula>5</formula>
    </cfRule>
    <cfRule type="cellIs" dxfId="1147" priority="166" operator="equal">
      <formula>3</formula>
    </cfRule>
    <cfRule type="cellIs" dxfId="1146" priority="167" operator="equal">
      <formula>1</formula>
    </cfRule>
  </conditionalFormatting>
  <conditionalFormatting sqref="F25 F10">
    <cfRule type="cellIs" dxfId="1145" priority="161" stopIfTrue="1" operator="equal">
      <formula>""""""</formula>
    </cfRule>
    <cfRule type="cellIs" dxfId="1144" priority="162" stopIfTrue="1" operator="equal">
      <formula>"R"</formula>
    </cfRule>
    <cfRule type="cellIs" dxfId="1143" priority="163" stopIfTrue="1" operator="equal">
      <formula>"y"</formula>
    </cfRule>
    <cfRule type="cellIs" dxfId="1142" priority="164" stopIfTrue="1" operator="equal">
      <formula>"G"</formula>
    </cfRule>
  </conditionalFormatting>
  <conditionalFormatting sqref="F25 F10">
    <cfRule type="cellIs" dxfId="1141" priority="158" operator="greaterThanOrEqual">
      <formula>4</formula>
    </cfRule>
    <cfRule type="cellIs" dxfId="1140" priority="159" operator="greaterThanOrEqual">
      <formula>3</formula>
    </cfRule>
    <cfRule type="cellIs" dxfId="1139" priority="160" operator="greaterThanOrEqual">
      <formula>0</formula>
    </cfRule>
  </conditionalFormatting>
  <conditionalFormatting sqref="F25 F10">
    <cfRule type="cellIs" dxfId="1138" priority="154" operator="equal">
      <formula>4</formula>
    </cfRule>
    <cfRule type="cellIs" dxfId="1137" priority="155" operator="equal">
      <formula>3</formula>
    </cfRule>
    <cfRule type="cellIs" dxfId="1136" priority="156" operator="equal">
      <formula>2</formula>
    </cfRule>
    <cfRule type="cellIs" dxfId="1135" priority="157" operator="equal">
      <formula>1</formula>
    </cfRule>
  </conditionalFormatting>
  <conditionalFormatting sqref="F25 F10">
    <cfRule type="cellIs" dxfId="1134" priority="150" operator="equal">
      <formula>4</formula>
    </cfRule>
    <cfRule type="cellIs" dxfId="1133" priority="151" operator="greaterThanOrEqual">
      <formula>3</formula>
    </cfRule>
    <cfRule type="cellIs" dxfId="1132" priority="152" operator="greaterThanOrEqual">
      <formula>2</formula>
    </cfRule>
    <cfRule type="cellIs" dxfId="1131" priority="153" operator="equal">
      <formula>0</formula>
    </cfRule>
  </conditionalFormatting>
  <conditionalFormatting sqref="F25">
    <cfRule type="cellIs" dxfId="1130" priority="8" operator="greaterThanOrEqual">
      <formula>2.51</formula>
    </cfRule>
    <cfRule type="cellIs" dxfId="1129" priority="85" operator="greaterThanOrEqual">
      <formula>4</formula>
    </cfRule>
    <cfRule type="cellIs" dxfId="1128" priority="86" operator="greaterThanOrEqual">
      <formula>3</formula>
    </cfRule>
    <cfRule type="cellIs" dxfId="1127" priority="87" operator="greaterThanOrEqual">
      <formula>0</formula>
    </cfRule>
  </conditionalFormatting>
  <conditionalFormatting sqref="F25">
    <cfRule type="cellIs" dxfId="1126" priority="82" operator="equal">
      <formula>5</formula>
    </cfRule>
    <cfRule type="cellIs" dxfId="1125" priority="83" operator="equal">
      <formula>3</formula>
    </cfRule>
    <cfRule type="cellIs" dxfId="1124" priority="84" operator="equal">
      <formula>1</formula>
    </cfRule>
  </conditionalFormatting>
  <conditionalFormatting sqref="F25">
    <cfRule type="cellIs" dxfId="1123" priority="78" operator="equal">
      <formula>4</formula>
    </cfRule>
    <cfRule type="cellIs" dxfId="1122" priority="79" operator="greaterThanOrEqual">
      <formula>3</formula>
    </cfRule>
    <cfRule type="cellIs" dxfId="1121" priority="80" operator="greaterThanOrEqual">
      <formula>2</formula>
    </cfRule>
    <cfRule type="cellIs" dxfId="1120" priority="81" operator="equal">
      <formula>0</formula>
    </cfRule>
  </conditionalFormatting>
  <conditionalFormatting sqref="F25">
    <cfRule type="cellIs" dxfId="1119" priority="74" operator="equal">
      <formula>4</formula>
    </cfRule>
    <cfRule type="cellIs" dxfId="1118" priority="75" operator="equal">
      <formula>3</formula>
    </cfRule>
    <cfRule type="cellIs" dxfId="1117" priority="76" operator="equal">
      <formula>2</formula>
    </cfRule>
    <cfRule type="cellIs" dxfId="1116" priority="77" operator="equal">
      <formula>1</formula>
    </cfRule>
  </conditionalFormatting>
  <conditionalFormatting sqref="F25">
    <cfRule type="cellIs" dxfId="1115" priority="70" stopIfTrue="1" operator="equal">
      <formula>""""""</formula>
    </cfRule>
    <cfRule type="cellIs" dxfId="1114" priority="71" stopIfTrue="1" operator="equal">
      <formula>"R"</formula>
    </cfRule>
    <cfRule type="cellIs" dxfId="1113" priority="72" stopIfTrue="1" operator="equal">
      <formula>"y"</formula>
    </cfRule>
    <cfRule type="cellIs" dxfId="1112" priority="73" stopIfTrue="1" operator="equal">
      <formula>"G"</formula>
    </cfRule>
  </conditionalFormatting>
  <conditionalFormatting sqref="F25">
    <cfRule type="cellIs" dxfId="1111" priority="66" operator="equal">
      <formula>4</formula>
    </cfRule>
    <cfRule type="cellIs" dxfId="1110" priority="67" operator="greaterThanOrEqual">
      <formula>2.51</formula>
    </cfRule>
    <cfRule type="cellIs" dxfId="1109" priority="68" operator="greaterThanOrEqual">
      <formula>2</formula>
    </cfRule>
    <cfRule type="cellIs" dxfId="1108" priority="69" operator="greaterThanOrEqual">
      <formula>0</formula>
    </cfRule>
  </conditionalFormatting>
  <conditionalFormatting sqref="F14 F18">
    <cfRule type="cellIs" dxfId="1107" priority="63" operator="equal">
      <formula>5</formula>
    </cfRule>
    <cfRule type="cellIs" dxfId="1106" priority="64" operator="equal">
      <formula>3</formula>
    </cfRule>
    <cfRule type="cellIs" dxfId="1105" priority="65" operator="equal">
      <formula>1</formula>
    </cfRule>
  </conditionalFormatting>
  <conditionalFormatting sqref="F14 F18">
    <cfRule type="cellIs" dxfId="1104" priority="59" stopIfTrue="1" operator="equal">
      <formula>""""""</formula>
    </cfRule>
    <cfRule type="cellIs" dxfId="1103" priority="60" stopIfTrue="1" operator="equal">
      <formula>"R"</formula>
    </cfRule>
    <cfRule type="cellIs" dxfId="1102" priority="61" stopIfTrue="1" operator="equal">
      <formula>"y"</formula>
    </cfRule>
    <cfRule type="cellIs" dxfId="1101" priority="62" stopIfTrue="1" operator="equal">
      <formula>"G"</formula>
    </cfRule>
  </conditionalFormatting>
  <conditionalFormatting sqref="F14 F18">
    <cfRule type="cellIs" dxfId="1100" priority="56" operator="greaterThanOrEqual">
      <formula>4</formula>
    </cfRule>
    <cfRule type="cellIs" dxfId="1099" priority="57" operator="greaterThanOrEqual">
      <formula>3</formula>
    </cfRule>
    <cfRule type="cellIs" dxfId="1098" priority="58" operator="greaterThanOrEqual">
      <formula>0</formula>
    </cfRule>
  </conditionalFormatting>
  <conditionalFormatting sqref="F14 F18">
    <cfRule type="cellIs" dxfId="1097" priority="52" operator="equal">
      <formula>4</formula>
    </cfRule>
    <cfRule type="cellIs" dxfId="1096" priority="53" operator="equal">
      <formula>3</formula>
    </cfRule>
    <cfRule type="cellIs" dxfId="1095" priority="54" operator="equal">
      <formula>2</formula>
    </cfRule>
    <cfRule type="cellIs" dxfId="1094" priority="55" operator="equal">
      <formula>1</formula>
    </cfRule>
  </conditionalFormatting>
  <conditionalFormatting sqref="F14 F18">
    <cfRule type="cellIs" dxfId="1093" priority="48" operator="equal">
      <formula>4</formula>
    </cfRule>
    <cfRule type="cellIs" dxfId="1092" priority="49" operator="greaterThanOrEqual">
      <formula>3</formula>
    </cfRule>
    <cfRule type="cellIs" dxfId="1091" priority="50" operator="greaterThanOrEqual">
      <formula>2</formula>
    </cfRule>
    <cfRule type="cellIs" dxfId="1090" priority="51" operator="equal">
      <formula>0</formula>
    </cfRule>
  </conditionalFormatting>
  <conditionalFormatting sqref="F14 F10 F18">
    <cfRule type="cellIs" dxfId="1089" priority="45" operator="greaterThanOrEqual">
      <formula>4</formula>
    </cfRule>
    <cfRule type="cellIs" dxfId="1088" priority="46" operator="greaterThanOrEqual">
      <formula>3</formula>
    </cfRule>
    <cfRule type="cellIs" dxfId="1087" priority="47" operator="greaterThanOrEqual">
      <formula>0</formula>
    </cfRule>
  </conditionalFormatting>
  <conditionalFormatting sqref="F14 F10 F18">
    <cfRule type="cellIs" dxfId="1086" priority="42" operator="equal">
      <formula>5</formula>
    </cfRule>
    <cfRule type="cellIs" dxfId="1085" priority="43" operator="equal">
      <formula>3</formula>
    </cfRule>
    <cfRule type="cellIs" dxfId="1084" priority="44" operator="equal">
      <formula>1</formula>
    </cfRule>
  </conditionalFormatting>
  <conditionalFormatting sqref="F14 F10 F18">
    <cfRule type="cellIs" dxfId="1083" priority="38" operator="equal">
      <formula>4</formula>
    </cfRule>
    <cfRule type="cellIs" dxfId="1082" priority="39" operator="greaterThanOrEqual">
      <formula>3</formula>
    </cfRule>
    <cfRule type="cellIs" dxfId="1081" priority="40" operator="greaterThanOrEqual">
      <formula>2</formula>
    </cfRule>
    <cfRule type="cellIs" dxfId="1080" priority="41" operator="equal">
      <formula>0</formula>
    </cfRule>
  </conditionalFormatting>
  <conditionalFormatting sqref="F14 F10 F18">
    <cfRule type="cellIs" dxfId="1079" priority="34" operator="equal">
      <formula>4</formula>
    </cfRule>
    <cfRule type="cellIs" dxfId="1078" priority="35" operator="equal">
      <formula>3</formula>
    </cfRule>
    <cfRule type="cellIs" dxfId="1077" priority="36" operator="equal">
      <formula>2</formula>
    </cfRule>
    <cfRule type="cellIs" dxfId="1076" priority="37" operator="equal">
      <formula>1</formula>
    </cfRule>
  </conditionalFormatting>
  <conditionalFormatting sqref="F14 F10 F18">
    <cfRule type="cellIs" dxfId="1075" priority="30" stopIfTrue="1" operator="equal">
      <formula>""""""</formula>
    </cfRule>
    <cfRule type="cellIs" dxfId="1074" priority="31" stopIfTrue="1" operator="equal">
      <formula>"R"</formula>
    </cfRule>
    <cfRule type="cellIs" dxfId="1073" priority="32" stopIfTrue="1" operator="equal">
      <formula>"y"</formula>
    </cfRule>
    <cfRule type="cellIs" dxfId="1072" priority="33" stopIfTrue="1" operator="equal">
      <formula>"G"</formula>
    </cfRule>
  </conditionalFormatting>
  <conditionalFormatting sqref="F14 F10 F18">
    <cfRule type="cellIs" dxfId="1071" priority="26" operator="equal">
      <formula>4</formula>
    </cfRule>
    <cfRule type="cellIs" dxfId="1070" priority="27" operator="greaterThanOrEqual">
      <formula>3</formula>
    </cfRule>
    <cfRule type="cellIs" dxfId="1069" priority="28" operator="greaterThanOrEqual">
      <formula>2</formula>
    </cfRule>
    <cfRule type="cellIs" dxfId="1068" priority="29" operator="greaterThanOrEqual">
      <formula>0</formula>
    </cfRule>
  </conditionalFormatting>
  <conditionalFormatting sqref="F10">
    <cfRule type="cellIs" dxfId="1067" priority="22" operator="equal">
      <formula>4</formula>
    </cfRule>
    <cfRule type="cellIs" dxfId="1066" priority="23" operator="greaterThanOrEqual">
      <formula>2.51</formula>
    </cfRule>
    <cfRule type="cellIs" dxfId="1065" priority="24" operator="greaterThanOrEqual">
      <formula>2</formula>
    </cfRule>
    <cfRule type="cellIs" dxfId="1064" priority="25" operator="greaterThanOrEqual">
      <formula>0</formula>
    </cfRule>
  </conditionalFormatting>
  <conditionalFormatting sqref="F10">
    <cfRule type="cellIs" dxfId="1063" priority="21" operator="equal">
      <formula>"N/A"</formula>
    </cfRule>
  </conditionalFormatting>
  <conditionalFormatting sqref="F14">
    <cfRule type="cellIs" dxfId="1062" priority="17" operator="equal">
      <formula>4</formula>
    </cfRule>
    <cfRule type="cellIs" dxfId="1061" priority="18" operator="greaterThanOrEqual">
      <formula>2.51</formula>
    </cfRule>
    <cfRule type="cellIs" dxfId="1060" priority="19" operator="greaterThanOrEqual">
      <formula>2</formula>
    </cfRule>
    <cfRule type="cellIs" dxfId="1059" priority="20" operator="greaterThanOrEqual">
      <formula>0</formula>
    </cfRule>
  </conditionalFormatting>
  <conditionalFormatting sqref="F14">
    <cfRule type="cellIs" dxfId="1058" priority="16" operator="equal">
      <formula>"N/A"</formula>
    </cfRule>
  </conditionalFormatting>
  <conditionalFormatting sqref="F18">
    <cfRule type="cellIs" dxfId="1057" priority="12" operator="equal">
      <formula>4</formula>
    </cfRule>
    <cfRule type="cellIs" dxfId="1056" priority="13" operator="greaterThanOrEqual">
      <formula>2.51</formula>
    </cfRule>
    <cfRule type="cellIs" dxfId="1055" priority="14" operator="greaterThanOrEqual">
      <formula>2</formula>
    </cfRule>
    <cfRule type="cellIs" dxfId="1054" priority="15" operator="greaterThanOrEqual">
      <formula>0</formula>
    </cfRule>
  </conditionalFormatting>
  <conditionalFormatting sqref="F18">
    <cfRule type="cellIs" dxfId="1053" priority="11" operator="equal">
      <formula>"N/A"</formula>
    </cfRule>
  </conditionalFormatting>
  <conditionalFormatting sqref="F25">
    <cfRule type="cellIs" dxfId="1052" priority="7" operator="equal">
      <formula>4</formula>
    </cfRule>
    <cfRule type="cellIs" dxfId="1051" priority="9" operator="greaterThanOrEqual">
      <formula>2</formula>
    </cfRule>
    <cfRule type="cellIs" dxfId="1050" priority="10" operator="greaterThanOrEqual">
      <formula>0</formula>
    </cfRule>
  </conditionalFormatting>
  <conditionalFormatting sqref="F25">
    <cfRule type="cellIs" dxfId="1049" priority="6" operator="equal">
      <formula>"N/A"</formula>
    </cfRule>
  </conditionalFormatting>
  <conditionalFormatting sqref="F18">
    <cfRule type="cellIs" dxfId="1048" priority="2" operator="equal">
      <formula>4</formula>
    </cfRule>
    <cfRule type="cellIs" dxfId="1047" priority="3" operator="greaterThanOrEqual">
      <formula>2.51</formula>
    </cfRule>
    <cfRule type="cellIs" dxfId="1046" priority="4" operator="greaterThanOrEqual">
      <formula>2</formula>
    </cfRule>
    <cfRule type="cellIs" dxfId="1045" priority="5" operator="greaterThanOrEqual">
      <formula>0</formula>
    </cfRule>
  </conditionalFormatting>
  <conditionalFormatting sqref="F18">
    <cfRule type="cellIs" dxfId="1044" priority="1" operator="equal">
      <formula>"N/A"</formula>
    </cfRule>
  </conditionalFormatting>
  <pageMargins left="0.7" right="0.7" top="0.75" bottom="0.75" header="0.3" footer="0.3"/>
  <pageSetup scale="89" orientation="portrait" r:id="rId1"/>
  <headerFooter>
    <oddFooter>&amp;L&amp;8AE-PSOS-FR-08-E / Rev 2.0
(01-Apr-2022)&amp;R&amp;8Page &amp;P of &amp;N&amp;C&amp;"Calibri"&amp;11&amp;K000000&amp;"Calibri,Regular"&amp;8&amp;K000000Adient plc
Proprietary and Confidential_x000D_&amp;1#&amp;"Calibri"&amp;10&amp;K000000Adient – INTERNAL</oddFooter>
  </headerFooter>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500-000000000000}">
          <x14:formula1>
            <xm:f>Settings!$A$2:$A$6</xm:f>
          </x14:formula1>
          <xm:sqref>F4:F9 F21:F24 F17 F13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FF00"/>
  </sheetPr>
  <dimension ref="A1:H30"/>
  <sheetViews>
    <sheetView zoomScaleNormal="100" zoomScaleSheetLayoutView="70" zoomScalePageLayoutView="60" workbookViewId="0">
      <selection activeCell="C9" sqref="A4:C9"/>
    </sheetView>
  </sheetViews>
  <sheetFormatPr defaultColWidth="9.140625" defaultRowHeight="14.25" x14ac:dyDescent="0.2"/>
  <cols>
    <col min="1" max="1" width="9.7109375" style="6" customWidth="1"/>
    <col min="2" max="2" width="28.7109375" style="6" customWidth="1"/>
    <col min="3" max="3" width="66.7109375" style="6" customWidth="1"/>
    <col min="4" max="4" width="12.7109375" style="16" customWidth="1"/>
    <col min="5" max="5" width="66.7109375" style="92" customWidth="1"/>
    <col min="6" max="6" width="12.7109375" style="6" customWidth="1"/>
    <col min="7" max="16384" width="9.140625" style="6"/>
  </cols>
  <sheetData>
    <row r="1" spans="1:8" ht="31.5" customHeight="1" x14ac:dyDescent="0.2">
      <c r="B1" s="65" t="s">
        <v>160</v>
      </c>
      <c r="C1" s="44"/>
      <c r="D1" s="45" t="s">
        <v>130</v>
      </c>
      <c r="E1" s="1"/>
      <c r="F1" s="1"/>
    </row>
    <row r="2" spans="1:8" s="8" customFormat="1" x14ac:dyDescent="0.2">
      <c r="A2" s="47" t="s">
        <v>161</v>
      </c>
      <c r="B2" s="48"/>
      <c r="C2" s="48"/>
      <c r="D2" s="2"/>
      <c r="E2" s="2"/>
      <c r="F2" s="2"/>
    </row>
    <row r="3" spans="1:8" s="9" customFormat="1" ht="15" x14ac:dyDescent="0.25">
      <c r="A3" s="50" t="s">
        <v>132</v>
      </c>
      <c r="B3" s="51" t="s">
        <v>133</v>
      </c>
      <c r="C3" s="52" t="s">
        <v>134</v>
      </c>
      <c r="D3" s="63" t="s">
        <v>135</v>
      </c>
      <c r="E3" s="63" t="s">
        <v>136</v>
      </c>
      <c r="F3" s="52" t="s">
        <v>100</v>
      </c>
    </row>
    <row r="4" spans="1:8" s="8" customFormat="1" x14ac:dyDescent="0.2">
      <c r="A4" s="53" t="s">
        <v>162</v>
      </c>
      <c r="B4" s="212" t="s">
        <v>163</v>
      </c>
      <c r="C4" s="54" t="s">
        <v>164</v>
      </c>
      <c r="D4" s="91"/>
      <c r="E4" s="91"/>
      <c r="F4" s="62"/>
      <c r="G4" s="6"/>
      <c r="H4" s="6"/>
    </row>
    <row r="5" spans="1:8" s="8" customFormat="1" ht="38.25" x14ac:dyDescent="0.2">
      <c r="A5" s="55"/>
      <c r="B5" s="213"/>
      <c r="C5" s="54" t="s">
        <v>165</v>
      </c>
      <c r="D5" s="91"/>
      <c r="E5" s="91"/>
      <c r="F5" s="62"/>
      <c r="G5" s="6"/>
      <c r="H5" s="6"/>
    </row>
    <row r="6" spans="1:8" s="8" customFormat="1" ht="38.25" x14ac:dyDescent="0.2">
      <c r="A6" s="55"/>
      <c r="B6" s="213"/>
      <c r="C6" s="54" t="s">
        <v>166</v>
      </c>
      <c r="D6" s="91"/>
      <c r="E6" s="91"/>
      <c r="F6" s="62"/>
      <c r="G6" s="6"/>
      <c r="H6" s="6"/>
    </row>
    <row r="7" spans="1:8" s="8" customFormat="1" x14ac:dyDescent="0.2">
      <c r="A7" s="55"/>
      <c r="B7" s="213"/>
      <c r="C7" s="54" t="s">
        <v>167</v>
      </c>
      <c r="D7" s="91"/>
      <c r="E7" s="91"/>
      <c r="F7" s="62"/>
      <c r="G7" s="6"/>
      <c r="H7" s="6"/>
    </row>
    <row r="8" spans="1:8" s="8" customFormat="1" ht="25.5" x14ac:dyDescent="0.2">
      <c r="A8" s="56"/>
      <c r="B8" s="214"/>
      <c r="C8" s="54" t="s">
        <v>168</v>
      </c>
      <c r="D8" s="91"/>
      <c r="E8" s="91"/>
      <c r="F8" s="62"/>
      <c r="G8" s="6"/>
      <c r="H8" s="6"/>
    </row>
    <row r="9" spans="1:8" s="8" customFormat="1" ht="15" x14ac:dyDescent="0.2">
      <c r="A9" s="3"/>
      <c r="B9" s="1"/>
      <c r="C9" s="4"/>
      <c r="D9" s="92"/>
      <c r="E9" s="64" t="s">
        <v>145</v>
      </c>
      <c r="F9" s="58" t="str">
        <f>IF(COUNT(F4:F8)=0,"N/A",SUM(F4:F8)/COUNT(F4:F8))</f>
        <v>N/A</v>
      </c>
      <c r="G9" s="10"/>
    </row>
    <row r="10" spans="1:8" x14ac:dyDescent="0.2">
      <c r="A10" s="47" t="s">
        <v>169</v>
      </c>
      <c r="B10" s="48"/>
      <c r="C10" s="1"/>
      <c r="D10" s="2"/>
      <c r="E10" s="2"/>
      <c r="F10" s="13"/>
      <c r="G10" s="10"/>
    </row>
    <row r="11" spans="1:8" s="12" customFormat="1" ht="15" x14ac:dyDescent="0.25">
      <c r="A11" s="50" t="s">
        <v>132</v>
      </c>
      <c r="B11" s="51" t="s">
        <v>133</v>
      </c>
      <c r="C11" s="52" t="s">
        <v>134</v>
      </c>
      <c r="D11" s="63" t="s">
        <v>135</v>
      </c>
      <c r="E11" s="63" t="s">
        <v>136</v>
      </c>
      <c r="F11" s="52" t="s">
        <v>100</v>
      </c>
    </row>
    <row r="12" spans="1:8" ht="38.25" x14ac:dyDescent="0.2">
      <c r="A12" s="53" t="s">
        <v>170</v>
      </c>
      <c r="B12" s="212" t="s">
        <v>171</v>
      </c>
      <c r="C12" s="54" t="s">
        <v>172</v>
      </c>
      <c r="D12" s="91"/>
      <c r="E12" s="91"/>
      <c r="F12" s="62"/>
    </row>
    <row r="13" spans="1:8" ht="51" x14ac:dyDescent="0.2">
      <c r="A13" s="55"/>
      <c r="B13" s="213"/>
      <c r="C13" s="54" t="s">
        <v>173</v>
      </c>
      <c r="D13" s="91"/>
      <c r="E13" s="91"/>
      <c r="F13" s="62"/>
    </row>
    <row r="14" spans="1:8" ht="25.5" x14ac:dyDescent="0.2">
      <c r="A14" s="55"/>
      <c r="B14" s="213"/>
      <c r="C14" s="54" t="s">
        <v>174</v>
      </c>
      <c r="D14" s="91"/>
      <c r="E14" s="91"/>
      <c r="F14" s="62"/>
    </row>
    <row r="15" spans="1:8" ht="25.5" x14ac:dyDescent="0.2">
      <c r="A15" s="55"/>
      <c r="B15" s="213"/>
      <c r="C15" s="54" t="s">
        <v>175</v>
      </c>
      <c r="D15" s="91"/>
      <c r="E15" s="91"/>
      <c r="F15" s="62"/>
    </row>
    <row r="16" spans="1:8" ht="25.5" x14ac:dyDescent="0.2">
      <c r="A16" s="55"/>
      <c r="B16" s="213"/>
      <c r="C16" s="54" t="s">
        <v>176</v>
      </c>
      <c r="D16" s="91"/>
      <c r="E16" s="91"/>
      <c r="F16" s="62"/>
    </row>
    <row r="17" spans="1:7" ht="38.25" x14ac:dyDescent="0.2">
      <c r="A17" s="55"/>
      <c r="B17" s="213"/>
      <c r="C17" s="54" t="s">
        <v>177</v>
      </c>
      <c r="D17" s="91"/>
      <c r="E17" s="91"/>
      <c r="F17" s="62"/>
    </row>
    <row r="18" spans="1:7" ht="38.25" x14ac:dyDescent="0.2">
      <c r="A18" s="56"/>
      <c r="B18" s="214"/>
      <c r="C18" s="54" t="s">
        <v>178</v>
      </c>
      <c r="D18" s="91"/>
      <c r="E18" s="91"/>
      <c r="F18" s="62"/>
    </row>
    <row r="19" spans="1:7" ht="15" x14ac:dyDescent="0.2">
      <c r="A19" s="3"/>
      <c r="B19" s="1"/>
      <c r="C19" s="4"/>
      <c r="D19" s="92"/>
      <c r="E19" s="64" t="s">
        <v>145</v>
      </c>
      <c r="F19" s="58" t="str">
        <f>IF(COUNT(F12:F18)=0,"N/A",SUM(F12:F18)/COUNT(F12:F18))</f>
        <v>N/A</v>
      </c>
    </row>
    <row r="20" spans="1:7" x14ac:dyDescent="0.2">
      <c r="A20" s="3"/>
      <c r="B20" s="1"/>
      <c r="C20" s="4"/>
      <c r="D20" s="92"/>
      <c r="E20" s="64"/>
      <c r="F20" s="57"/>
    </row>
    <row r="21" spans="1:7" s="12" customFormat="1" ht="15" x14ac:dyDescent="0.25">
      <c r="A21" s="66" t="s">
        <v>132</v>
      </c>
      <c r="B21" s="51" t="s">
        <v>133</v>
      </c>
      <c r="C21" s="52" t="s">
        <v>134</v>
      </c>
      <c r="D21" s="63" t="s">
        <v>135</v>
      </c>
      <c r="E21" s="63" t="s">
        <v>136</v>
      </c>
      <c r="F21" s="52" t="s">
        <v>100</v>
      </c>
    </row>
    <row r="22" spans="1:7" ht="38.25" x14ac:dyDescent="0.2">
      <c r="A22" s="53" t="s">
        <v>179</v>
      </c>
      <c r="B22" s="212" t="s">
        <v>180</v>
      </c>
      <c r="C22" s="54" t="s">
        <v>181</v>
      </c>
      <c r="D22" s="91"/>
      <c r="E22" s="91"/>
      <c r="F22" s="62"/>
    </row>
    <row r="23" spans="1:7" x14ac:dyDescent="0.2">
      <c r="A23" s="55"/>
      <c r="B23" s="213"/>
      <c r="C23" s="54" t="s">
        <v>182</v>
      </c>
      <c r="D23" s="91"/>
      <c r="E23" s="91"/>
      <c r="F23" s="62"/>
    </row>
    <row r="24" spans="1:7" ht="25.5" x14ac:dyDescent="0.2">
      <c r="A24" s="55"/>
      <c r="B24" s="213"/>
      <c r="C24" s="54" t="s">
        <v>183</v>
      </c>
      <c r="D24" s="91"/>
      <c r="E24" s="91"/>
      <c r="F24" s="62"/>
    </row>
    <row r="25" spans="1:7" ht="25.5" x14ac:dyDescent="0.2">
      <c r="A25" s="55"/>
      <c r="B25" s="213"/>
      <c r="C25" s="54" t="s">
        <v>184</v>
      </c>
      <c r="D25" s="91"/>
      <c r="E25" s="91"/>
      <c r="F25" s="62"/>
    </row>
    <row r="26" spans="1:7" ht="38.25" x14ac:dyDescent="0.2">
      <c r="A26" s="56"/>
      <c r="B26" s="214"/>
      <c r="C26" s="54" t="s">
        <v>185</v>
      </c>
      <c r="D26" s="91"/>
      <c r="E26" s="91"/>
      <c r="F26" s="62"/>
    </row>
    <row r="27" spans="1:7" ht="15" x14ac:dyDescent="0.2">
      <c r="A27" s="3"/>
      <c r="B27" s="1"/>
      <c r="C27" s="4"/>
      <c r="D27" s="92"/>
      <c r="E27" s="64" t="s">
        <v>145</v>
      </c>
      <c r="F27" s="58" t="str">
        <f>IF(COUNT(F22:F26)=0,"N/A",SUM(F22:F26)/COUNT(F22:F26))</f>
        <v>N/A</v>
      </c>
      <c r="G27" s="13"/>
    </row>
    <row r="28" spans="1:7" x14ac:dyDescent="0.2">
      <c r="A28" s="3"/>
      <c r="B28" s="1"/>
      <c r="C28" s="4"/>
      <c r="D28" s="92"/>
      <c r="E28" s="93"/>
      <c r="F28" s="13"/>
      <c r="G28" s="13"/>
    </row>
    <row r="29" spans="1:7" x14ac:dyDescent="0.2">
      <c r="A29" s="3"/>
      <c r="B29" s="1"/>
      <c r="C29" s="4"/>
      <c r="D29" s="92"/>
      <c r="E29" s="93"/>
      <c r="F29" s="13"/>
      <c r="G29" s="13"/>
    </row>
    <row r="30" spans="1:7" x14ac:dyDescent="0.2">
      <c r="E30" s="93"/>
      <c r="F30" s="13"/>
      <c r="G30" s="13"/>
    </row>
  </sheetData>
  <mergeCells count="3">
    <mergeCell ref="B4:B8"/>
    <mergeCell ref="B12:B18"/>
    <mergeCell ref="B22:B26"/>
  </mergeCells>
  <conditionalFormatting sqref="G30 F27 F9 F19">
    <cfRule type="cellIs" dxfId="1043" priority="193" operator="greaterThanOrEqual">
      <formula>4</formula>
    </cfRule>
    <cfRule type="cellIs" dxfId="1042" priority="194" operator="greaterThanOrEqual">
      <formula>3</formula>
    </cfRule>
    <cfRule type="cellIs" dxfId="1041" priority="195" operator="greaterThanOrEqual">
      <formula>0</formula>
    </cfRule>
  </conditionalFormatting>
  <conditionalFormatting sqref="F30:G30 F22:F27 F9 F19">
    <cfRule type="cellIs" dxfId="1040" priority="184" operator="equal">
      <formula>5</formula>
    </cfRule>
    <cfRule type="cellIs" dxfId="1039" priority="185" operator="equal">
      <formula>3</formula>
    </cfRule>
    <cfRule type="cellIs" dxfId="1038" priority="186" operator="equal">
      <formula>1</formula>
    </cfRule>
  </conditionalFormatting>
  <conditionalFormatting sqref="F30:G30 F22:F27 F9 F19">
    <cfRule type="cellIs" dxfId="1037" priority="176" operator="equal">
      <formula>4</formula>
    </cfRule>
    <cfRule type="cellIs" dxfId="1036" priority="177" operator="equal">
      <formula>3</formula>
    </cfRule>
    <cfRule type="cellIs" dxfId="1035" priority="178" operator="equal">
      <formula>2</formula>
    </cfRule>
    <cfRule type="cellIs" dxfId="1034" priority="179" operator="equal">
      <formula>1</formula>
    </cfRule>
  </conditionalFormatting>
  <conditionalFormatting sqref="F27 F9 F19">
    <cfRule type="cellIs" dxfId="1033" priority="169" stopIfTrue="1" operator="equal">
      <formula>""""""</formula>
    </cfRule>
    <cfRule type="cellIs" dxfId="1032" priority="170" stopIfTrue="1" operator="equal">
      <formula>"R"</formula>
    </cfRule>
    <cfRule type="cellIs" dxfId="1031" priority="171" stopIfTrue="1" operator="equal">
      <formula>"y"</formula>
    </cfRule>
    <cfRule type="cellIs" dxfId="1030" priority="172" stopIfTrue="1" operator="equal">
      <formula>"G"</formula>
    </cfRule>
  </conditionalFormatting>
  <conditionalFormatting sqref="F4:F8 F12:F18 F22:F26">
    <cfRule type="cellIs" dxfId="1029" priority="130" operator="equal">
      <formula>4</formula>
    </cfRule>
    <cfRule type="cellIs" dxfId="1028" priority="131" operator="greaterThan">
      <formula>2.51</formula>
    </cfRule>
    <cfRule type="cellIs" dxfId="1027" priority="132" operator="greaterThan">
      <formula>1.51</formula>
    </cfRule>
    <cfRule type="cellIs" dxfId="1026" priority="133" operator="greaterThanOrEqual">
      <formula>0</formula>
    </cfRule>
  </conditionalFormatting>
  <conditionalFormatting sqref="F27 F9 F19">
    <cfRule type="cellIs" dxfId="1025" priority="118" operator="equal">
      <formula>4</formula>
    </cfRule>
    <cfRule type="cellIs" dxfId="1024" priority="119" operator="greaterThanOrEqual">
      <formula>2.51</formula>
    </cfRule>
    <cfRule type="cellIs" dxfId="1023" priority="120" operator="greaterThanOrEqual">
      <formula>2</formula>
    </cfRule>
    <cfRule type="cellIs" dxfId="1022" priority="121" operator="greaterThanOrEqual">
      <formula>0</formula>
    </cfRule>
  </conditionalFormatting>
  <conditionalFormatting sqref="F9">
    <cfRule type="cellIs" dxfId="1021" priority="27" operator="equal">
      <formula>4</formula>
    </cfRule>
    <cfRule type="cellIs" dxfId="1020" priority="28" operator="greaterThanOrEqual">
      <formula>2.51</formula>
    </cfRule>
    <cfRule type="cellIs" dxfId="1019" priority="29" operator="greaterThanOrEqual">
      <formula>2</formula>
    </cfRule>
    <cfRule type="cellIs" dxfId="1018" priority="30" operator="greaterThanOrEqual">
      <formula>0</formula>
    </cfRule>
  </conditionalFormatting>
  <conditionalFormatting sqref="F9">
    <cfRule type="cellIs" dxfId="1017" priority="26" operator="equal">
      <formula>"N/A"</formula>
    </cfRule>
  </conditionalFormatting>
  <conditionalFormatting sqref="F9">
    <cfRule type="cellIs" dxfId="1016" priority="22" operator="equal">
      <formula>4</formula>
    </cfRule>
    <cfRule type="cellIs" dxfId="1015" priority="23" operator="greaterThanOrEqual">
      <formula>2.51</formula>
    </cfRule>
    <cfRule type="cellIs" dxfId="1014" priority="24" operator="greaterThanOrEqual">
      <formula>2</formula>
    </cfRule>
    <cfRule type="cellIs" dxfId="1013" priority="25" operator="greaterThanOrEqual">
      <formula>0</formula>
    </cfRule>
  </conditionalFormatting>
  <conditionalFormatting sqref="F9">
    <cfRule type="cellIs" dxfId="1012" priority="21" operator="equal">
      <formula>"N/A"</formula>
    </cfRule>
  </conditionalFormatting>
  <conditionalFormatting sqref="F19">
    <cfRule type="cellIs" dxfId="1011" priority="17" operator="equal">
      <formula>4</formula>
    </cfRule>
    <cfRule type="cellIs" dxfId="1010" priority="18" operator="greaterThanOrEqual">
      <formula>2.51</formula>
    </cfRule>
    <cfRule type="cellIs" dxfId="1009" priority="19" operator="greaterThanOrEqual">
      <formula>2</formula>
    </cfRule>
    <cfRule type="cellIs" dxfId="1008" priority="20" operator="greaterThanOrEqual">
      <formula>0</formula>
    </cfRule>
  </conditionalFormatting>
  <conditionalFormatting sqref="F19">
    <cfRule type="cellIs" dxfId="1007" priority="16" operator="equal">
      <formula>"N/A"</formula>
    </cfRule>
  </conditionalFormatting>
  <conditionalFormatting sqref="F19">
    <cfRule type="cellIs" dxfId="1006" priority="12" operator="equal">
      <formula>4</formula>
    </cfRule>
    <cfRule type="cellIs" dxfId="1005" priority="13" operator="greaterThanOrEqual">
      <formula>2.51</formula>
    </cfRule>
    <cfRule type="cellIs" dxfId="1004" priority="14" operator="greaterThanOrEqual">
      <formula>2</formula>
    </cfRule>
    <cfRule type="cellIs" dxfId="1003" priority="15" operator="greaterThanOrEqual">
      <formula>0</formula>
    </cfRule>
  </conditionalFormatting>
  <conditionalFormatting sqref="F19">
    <cfRule type="cellIs" dxfId="1002" priority="11" operator="equal">
      <formula>"N/A"</formula>
    </cfRule>
  </conditionalFormatting>
  <conditionalFormatting sqref="F27">
    <cfRule type="cellIs" dxfId="1001" priority="7" operator="equal">
      <formula>4</formula>
    </cfRule>
    <cfRule type="cellIs" dxfId="1000" priority="8" operator="greaterThanOrEqual">
      <formula>2.55</formula>
    </cfRule>
    <cfRule type="cellIs" dxfId="999" priority="9" operator="greaterThanOrEqual">
      <formula>2</formula>
    </cfRule>
    <cfRule type="cellIs" dxfId="998" priority="10" operator="greaterThanOrEqual">
      <formula>0</formula>
    </cfRule>
  </conditionalFormatting>
  <conditionalFormatting sqref="F27">
    <cfRule type="cellIs" dxfId="997" priority="6" operator="equal">
      <formula>"N/A"</formula>
    </cfRule>
  </conditionalFormatting>
  <conditionalFormatting sqref="F27">
    <cfRule type="cellIs" dxfId="996" priority="2" operator="equal">
      <formula>4</formula>
    </cfRule>
    <cfRule type="cellIs" dxfId="995" priority="3" operator="greaterThanOrEqual">
      <formula>2.55</formula>
    </cfRule>
    <cfRule type="cellIs" dxfId="994" priority="4" operator="greaterThanOrEqual">
      <formula>2</formula>
    </cfRule>
    <cfRule type="cellIs" dxfId="993" priority="5" operator="greaterThanOrEqual">
      <formula>0</formula>
    </cfRule>
  </conditionalFormatting>
  <conditionalFormatting sqref="F27">
    <cfRule type="cellIs" dxfId="992" priority="1" operator="equal">
      <formula>"N/A"</formula>
    </cfRule>
  </conditionalFormatting>
  <pageMargins left="0.7" right="0.7" top="0.75" bottom="0.75" header="0.3" footer="0.3"/>
  <pageSetup scale="89" fitToHeight="4" orientation="portrait" r:id="rId1"/>
  <headerFooter>
    <oddFooter>&amp;L&amp;8AE-PSOS-FR-08-E / Rev 2.0
(01-Apr-2022)&amp;R&amp;8Page &amp;P of &amp;N&amp;C&amp;"Calibri"&amp;11&amp;K000000&amp;"Calibri,Regular"&amp;8&amp;K000000Adient plc
Proprietary and Confidential_x000D_&amp;1#&amp;"Calibri"&amp;10&amp;K000000Adient – INTERNAL</oddFooter>
  </headerFooter>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600-000000000000}">
          <x14:formula1>
            <xm:f>Settings!$A$2:$A$6</xm:f>
          </x14:formula1>
          <xm:sqref>F22:F26 F4:F8 F12:F18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sheetPr>
  <dimension ref="A1:G139"/>
  <sheetViews>
    <sheetView topLeftCell="A16" zoomScaleNormal="100" zoomScaleSheetLayoutView="70" zoomScalePageLayoutView="60" workbookViewId="0">
      <selection activeCell="C9" sqref="A4:C9"/>
    </sheetView>
  </sheetViews>
  <sheetFormatPr defaultColWidth="9.140625" defaultRowHeight="14.25" x14ac:dyDescent="0.2"/>
  <cols>
    <col min="1" max="1" width="9.7109375" style="6" customWidth="1"/>
    <col min="2" max="2" width="28.7109375" style="6" customWidth="1"/>
    <col min="3" max="3" width="66.7109375" style="6" customWidth="1"/>
    <col min="4" max="4" width="12.7109375" style="16" customWidth="1"/>
    <col min="5" max="5" width="66.7109375" style="92" customWidth="1"/>
    <col min="6" max="6" width="12.7109375" style="6" customWidth="1"/>
    <col min="7" max="16384" width="9.140625" style="6"/>
  </cols>
  <sheetData>
    <row r="1" spans="1:6" ht="30" customHeight="1" x14ac:dyDescent="0.2">
      <c r="B1" s="65" t="s">
        <v>186</v>
      </c>
      <c r="C1" s="44"/>
      <c r="D1" s="45" t="s">
        <v>130</v>
      </c>
      <c r="E1" s="1"/>
      <c r="F1" s="1"/>
    </row>
    <row r="2" spans="1:6" x14ac:dyDescent="0.2">
      <c r="A2" s="47" t="s">
        <v>187</v>
      </c>
      <c r="B2" s="48"/>
      <c r="C2" s="48"/>
      <c r="D2" s="2"/>
      <c r="E2" s="2"/>
      <c r="F2" s="2"/>
    </row>
    <row r="3" spans="1:6" s="12" customFormat="1" ht="15" x14ac:dyDescent="0.25">
      <c r="A3" s="66" t="s">
        <v>132</v>
      </c>
      <c r="B3" s="51" t="s">
        <v>133</v>
      </c>
      <c r="C3" s="52" t="s">
        <v>134</v>
      </c>
      <c r="D3" s="63" t="s">
        <v>135</v>
      </c>
      <c r="E3" s="63" t="s">
        <v>136</v>
      </c>
      <c r="F3" s="52" t="s">
        <v>100</v>
      </c>
    </row>
    <row r="4" spans="1:6" ht="25.5" x14ac:dyDescent="0.2">
      <c r="A4" s="53" t="s">
        <v>188</v>
      </c>
      <c r="B4" s="212" t="s">
        <v>189</v>
      </c>
      <c r="C4" s="54" t="s">
        <v>190</v>
      </c>
      <c r="D4" s="91"/>
      <c r="E4" s="91"/>
      <c r="F4" s="62"/>
    </row>
    <row r="5" spans="1:6" ht="25.5" x14ac:dyDescent="0.2">
      <c r="A5" s="55"/>
      <c r="B5" s="213"/>
      <c r="C5" s="54" t="s">
        <v>191</v>
      </c>
      <c r="D5" s="91"/>
      <c r="E5" s="91"/>
      <c r="F5" s="62"/>
    </row>
    <row r="6" spans="1:6" ht="25.5" x14ac:dyDescent="0.2">
      <c r="A6" s="55"/>
      <c r="B6" s="213"/>
      <c r="C6" s="54" t="s">
        <v>192</v>
      </c>
      <c r="D6" s="91"/>
      <c r="E6" s="91"/>
      <c r="F6" s="62"/>
    </row>
    <row r="7" spans="1:6" ht="25.5" x14ac:dyDescent="0.2">
      <c r="A7" s="55"/>
      <c r="B7" s="213"/>
      <c r="C7" s="54" t="s">
        <v>193</v>
      </c>
      <c r="D7" s="91"/>
      <c r="E7" s="91"/>
      <c r="F7" s="62"/>
    </row>
    <row r="8" spans="1:6" ht="38.25" x14ac:dyDescent="0.2">
      <c r="A8" s="55"/>
      <c r="B8" s="213"/>
      <c r="C8" s="54" t="s">
        <v>194</v>
      </c>
      <c r="D8" s="91"/>
      <c r="E8" s="91"/>
      <c r="F8" s="62"/>
    </row>
    <row r="9" spans="1:6" ht="25.5" x14ac:dyDescent="0.2">
      <c r="A9" s="56"/>
      <c r="B9" s="214"/>
      <c r="C9" s="54" t="s">
        <v>195</v>
      </c>
      <c r="D9" s="91"/>
      <c r="E9" s="91"/>
      <c r="F9" s="62"/>
    </row>
    <row r="10" spans="1:6" ht="15" x14ac:dyDescent="0.2">
      <c r="A10" s="3"/>
      <c r="B10" s="1"/>
      <c r="C10" s="4"/>
      <c r="D10" s="92"/>
      <c r="E10" s="64" t="s">
        <v>145</v>
      </c>
      <c r="F10" s="58" t="str">
        <f>IF(COUNT(F4:F9)=0,"N/A",SUM(F4:F9)/COUNT(F4:F9))</f>
        <v>N/A</v>
      </c>
    </row>
    <row r="11" spans="1:6" x14ac:dyDescent="0.2">
      <c r="A11" s="47" t="s">
        <v>196</v>
      </c>
      <c r="B11" s="48"/>
      <c r="C11" s="48"/>
      <c r="D11" s="2"/>
      <c r="E11" s="2"/>
    </row>
    <row r="12" spans="1:6" s="12" customFormat="1" ht="15" x14ac:dyDescent="0.25">
      <c r="A12" s="66" t="s">
        <v>132</v>
      </c>
      <c r="B12" s="51" t="s">
        <v>133</v>
      </c>
      <c r="C12" s="52" t="s">
        <v>134</v>
      </c>
      <c r="D12" s="63" t="s">
        <v>135</v>
      </c>
      <c r="E12" s="63" t="s">
        <v>136</v>
      </c>
      <c r="F12" s="52" t="s">
        <v>100</v>
      </c>
    </row>
    <row r="13" spans="1:6" x14ac:dyDescent="0.2">
      <c r="A13" s="53" t="s">
        <v>197</v>
      </c>
      <c r="B13" s="212" t="s">
        <v>198</v>
      </c>
      <c r="C13" s="54" t="s">
        <v>199</v>
      </c>
      <c r="D13" s="91"/>
      <c r="E13" s="91"/>
      <c r="F13" s="62"/>
    </row>
    <row r="14" spans="1:6" ht="25.5" x14ac:dyDescent="0.2">
      <c r="A14" s="55"/>
      <c r="B14" s="213"/>
      <c r="C14" s="54" t="s">
        <v>200</v>
      </c>
      <c r="D14" s="91"/>
      <c r="E14" s="91"/>
      <c r="F14" s="62"/>
    </row>
    <row r="15" spans="1:6" ht="25.5" x14ac:dyDescent="0.2">
      <c r="A15" s="55"/>
      <c r="B15" s="213"/>
      <c r="C15" s="54" t="s">
        <v>201</v>
      </c>
      <c r="D15" s="91"/>
      <c r="E15" s="91"/>
      <c r="F15" s="62"/>
    </row>
    <row r="16" spans="1:6" ht="25.5" x14ac:dyDescent="0.2">
      <c r="A16" s="55"/>
      <c r="B16" s="213"/>
      <c r="C16" s="54" t="s">
        <v>202</v>
      </c>
      <c r="D16" s="91"/>
      <c r="E16" s="91"/>
      <c r="F16" s="62"/>
    </row>
    <row r="17" spans="1:7" ht="25.5" x14ac:dyDescent="0.2">
      <c r="A17" s="55"/>
      <c r="B17" s="213"/>
      <c r="C17" s="54" t="s">
        <v>203</v>
      </c>
      <c r="D17" s="91"/>
      <c r="E17" s="91"/>
      <c r="F17" s="62"/>
    </row>
    <row r="18" spans="1:7" x14ac:dyDescent="0.2">
      <c r="A18" s="55"/>
      <c r="B18" s="213"/>
      <c r="C18" s="54" t="s">
        <v>204</v>
      </c>
      <c r="D18" s="91"/>
      <c r="E18" s="91"/>
      <c r="F18" s="62"/>
    </row>
    <row r="19" spans="1:7" x14ac:dyDescent="0.2">
      <c r="A19" s="56"/>
      <c r="B19" s="214"/>
      <c r="C19" s="54" t="s">
        <v>205</v>
      </c>
      <c r="D19" s="91"/>
      <c r="E19" s="91"/>
      <c r="F19" s="62"/>
    </row>
    <row r="20" spans="1:7" ht="15" x14ac:dyDescent="0.2">
      <c r="A20" s="3"/>
      <c r="B20" s="1"/>
      <c r="C20" s="4"/>
      <c r="D20" s="92"/>
      <c r="E20" s="64" t="s">
        <v>145</v>
      </c>
      <c r="F20" s="58" t="str">
        <f>IF(COUNT(F13:F19)=0,"N/A",SUM(F13:F19)/COUNT(F13:F19))</f>
        <v>N/A</v>
      </c>
      <c r="G20" s="13"/>
    </row>
    <row r="21" spans="1:7" x14ac:dyDescent="0.2">
      <c r="A21" s="3"/>
      <c r="B21" s="1"/>
      <c r="C21" s="4"/>
      <c r="D21" s="92"/>
      <c r="E21" s="93"/>
      <c r="F21" s="13"/>
      <c r="G21" s="13"/>
    </row>
    <row r="22" spans="1:7" s="12" customFormat="1" ht="15" x14ac:dyDescent="0.25">
      <c r="A22" s="66" t="s">
        <v>132</v>
      </c>
      <c r="B22" s="51" t="s">
        <v>133</v>
      </c>
      <c r="C22" s="52" t="s">
        <v>134</v>
      </c>
      <c r="D22" s="63" t="s">
        <v>135</v>
      </c>
      <c r="E22" s="63" t="s">
        <v>136</v>
      </c>
      <c r="F22" s="52" t="s">
        <v>100</v>
      </c>
    </row>
    <row r="23" spans="1:7" ht="38.25" x14ac:dyDescent="0.2">
      <c r="A23" s="53" t="s">
        <v>206</v>
      </c>
      <c r="B23" s="212" t="s">
        <v>207</v>
      </c>
      <c r="C23" s="54" t="s">
        <v>208</v>
      </c>
      <c r="D23" s="91"/>
      <c r="E23" s="91"/>
      <c r="F23" s="62"/>
    </row>
    <row r="24" spans="1:7" ht="25.5" x14ac:dyDescent="0.2">
      <c r="A24" s="55"/>
      <c r="B24" s="213"/>
      <c r="C24" s="54" t="s">
        <v>209</v>
      </c>
      <c r="D24" s="91"/>
      <c r="E24" s="91"/>
      <c r="F24" s="62"/>
    </row>
    <row r="25" spans="1:7" x14ac:dyDescent="0.2">
      <c r="A25" s="55"/>
      <c r="B25" s="213"/>
      <c r="C25" s="54" t="s">
        <v>210</v>
      </c>
      <c r="D25" s="91"/>
      <c r="E25" s="91"/>
      <c r="F25" s="62"/>
    </row>
    <row r="26" spans="1:7" ht="25.5" x14ac:dyDescent="0.2">
      <c r="A26" s="55"/>
      <c r="B26" s="213"/>
      <c r="C26" s="54" t="s">
        <v>211</v>
      </c>
      <c r="D26" s="91"/>
      <c r="E26" s="91"/>
      <c r="F26" s="62"/>
    </row>
    <row r="27" spans="1:7" x14ac:dyDescent="0.2">
      <c r="A27" s="56"/>
      <c r="B27" s="214"/>
      <c r="C27" s="54" t="s">
        <v>212</v>
      </c>
      <c r="D27" s="91"/>
      <c r="E27" s="91"/>
      <c r="F27" s="62"/>
    </row>
    <row r="28" spans="1:7" ht="15" x14ac:dyDescent="0.2">
      <c r="E28" s="64" t="s">
        <v>145</v>
      </c>
      <c r="F28" s="58" t="str">
        <f>IF(COUNT(F23:F27)=0,"N/A",SUM(F23:F27)/COUNT(F23:F27))</f>
        <v>N/A</v>
      </c>
      <c r="G28" s="13"/>
    </row>
    <row r="29" spans="1:7" x14ac:dyDescent="0.2">
      <c r="E29" s="93"/>
      <c r="F29" s="13"/>
      <c r="G29" s="13"/>
    </row>
    <row r="30" spans="1:7" s="12" customFormat="1" ht="15" x14ac:dyDescent="0.25">
      <c r="A30" s="66" t="s">
        <v>132</v>
      </c>
      <c r="B30" s="51" t="s">
        <v>133</v>
      </c>
      <c r="C30" s="52" t="s">
        <v>134</v>
      </c>
      <c r="D30" s="63" t="s">
        <v>135</v>
      </c>
      <c r="E30" s="63" t="s">
        <v>136</v>
      </c>
      <c r="F30" s="52" t="s">
        <v>100</v>
      </c>
    </row>
    <row r="31" spans="1:7" x14ac:dyDescent="0.2">
      <c r="A31" s="53" t="s">
        <v>213</v>
      </c>
      <c r="B31" s="212" t="s">
        <v>214</v>
      </c>
      <c r="C31" s="54" t="s">
        <v>215</v>
      </c>
      <c r="D31" s="91"/>
      <c r="E31" s="91"/>
      <c r="F31" s="62"/>
    </row>
    <row r="32" spans="1:7" ht="25.5" x14ac:dyDescent="0.2">
      <c r="A32" s="55"/>
      <c r="B32" s="213"/>
      <c r="C32" s="54" t="s">
        <v>216</v>
      </c>
      <c r="D32" s="91"/>
      <c r="E32" s="91"/>
      <c r="F32" s="62"/>
    </row>
    <row r="33" spans="1:7" ht="38.25" x14ac:dyDescent="0.2">
      <c r="A33" s="55"/>
      <c r="B33" s="213"/>
      <c r="C33" s="54" t="s">
        <v>217</v>
      </c>
      <c r="D33" s="91"/>
      <c r="E33" s="91"/>
      <c r="F33" s="62"/>
    </row>
    <row r="34" spans="1:7" ht="25.5" x14ac:dyDescent="0.2">
      <c r="A34" s="56"/>
      <c r="B34" s="214"/>
      <c r="C34" s="54" t="s">
        <v>218</v>
      </c>
      <c r="D34" s="91"/>
      <c r="E34" s="91"/>
      <c r="F34" s="62"/>
    </row>
    <row r="35" spans="1:7" ht="15" x14ac:dyDescent="0.2">
      <c r="E35" s="64" t="s">
        <v>145</v>
      </c>
      <c r="F35" s="58" t="str">
        <f>IF(COUNT(F31:F34)=0,"N/A",SUM(F31:F34)/COUNT(F31:F34))</f>
        <v>N/A</v>
      </c>
      <c r="G35" s="13"/>
    </row>
    <row r="36" spans="1:7" x14ac:dyDescent="0.2">
      <c r="E36" s="93"/>
      <c r="F36" s="13"/>
      <c r="G36" s="13"/>
    </row>
    <row r="37" spans="1:7" s="12" customFormat="1" ht="15" x14ac:dyDescent="0.25">
      <c r="A37" s="66" t="s">
        <v>132</v>
      </c>
      <c r="B37" s="51" t="s">
        <v>133</v>
      </c>
      <c r="C37" s="52" t="s">
        <v>134</v>
      </c>
      <c r="D37" s="63" t="s">
        <v>135</v>
      </c>
      <c r="E37" s="63" t="s">
        <v>136</v>
      </c>
      <c r="F37" s="52" t="s">
        <v>100</v>
      </c>
    </row>
    <row r="38" spans="1:7" ht="25.5" x14ac:dyDescent="0.2">
      <c r="A38" s="53" t="s">
        <v>219</v>
      </c>
      <c r="B38" s="212" t="s">
        <v>220</v>
      </c>
      <c r="C38" s="54" t="s">
        <v>221</v>
      </c>
      <c r="D38" s="91"/>
      <c r="E38" s="91"/>
      <c r="F38" s="62"/>
    </row>
    <row r="39" spans="1:7" ht="25.5" x14ac:dyDescent="0.2">
      <c r="A39" s="55"/>
      <c r="B39" s="213"/>
      <c r="C39" s="54" t="s">
        <v>222</v>
      </c>
      <c r="D39" s="91"/>
      <c r="E39" s="91"/>
      <c r="F39" s="62"/>
    </row>
    <row r="40" spans="1:7" ht="38.25" x14ac:dyDescent="0.2">
      <c r="A40" s="55"/>
      <c r="B40" s="213"/>
      <c r="C40" s="54" t="s">
        <v>223</v>
      </c>
      <c r="D40" s="91"/>
      <c r="E40" s="91"/>
      <c r="F40" s="62"/>
    </row>
    <row r="41" spans="1:7" ht="25.5" x14ac:dyDescent="0.2">
      <c r="A41" s="55"/>
      <c r="B41" s="213"/>
      <c r="C41" s="54" t="s">
        <v>224</v>
      </c>
      <c r="D41" s="91"/>
      <c r="E41" s="91"/>
      <c r="F41" s="62"/>
    </row>
    <row r="42" spans="1:7" x14ac:dyDescent="0.2">
      <c r="A42" s="55"/>
      <c r="B42" s="213"/>
      <c r="C42" s="54" t="s">
        <v>225</v>
      </c>
      <c r="D42" s="91"/>
      <c r="E42" s="91"/>
      <c r="F42" s="62"/>
    </row>
    <row r="43" spans="1:7" ht="38.25" x14ac:dyDescent="0.2">
      <c r="A43" s="55"/>
      <c r="B43" s="213"/>
      <c r="C43" s="54" t="s">
        <v>226</v>
      </c>
      <c r="D43" s="91"/>
      <c r="E43" s="91"/>
      <c r="F43" s="62"/>
    </row>
    <row r="44" spans="1:7" ht="25.5" x14ac:dyDescent="0.2">
      <c r="A44" s="55"/>
      <c r="B44" s="213"/>
      <c r="C44" s="54" t="s">
        <v>227</v>
      </c>
      <c r="D44" s="91"/>
      <c r="E44" s="91"/>
      <c r="F44" s="62"/>
    </row>
    <row r="45" spans="1:7" ht="25.5" x14ac:dyDescent="0.2">
      <c r="A45" s="55"/>
      <c r="B45" s="213"/>
      <c r="C45" s="54" t="s">
        <v>228</v>
      </c>
      <c r="D45" s="91"/>
      <c r="E45" s="91"/>
      <c r="F45" s="62"/>
    </row>
    <row r="46" spans="1:7" ht="25.5" x14ac:dyDescent="0.2">
      <c r="A46" s="55"/>
      <c r="B46" s="213"/>
      <c r="C46" s="54" t="s">
        <v>229</v>
      </c>
      <c r="D46" s="91"/>
      <c r="E46" s="91"/>
      <c r="F46" s="62"/>
    </row>
    <row r="47" spans="1:7" ht="25.5" x14ac:dyDescent="0.2">
      <c r="A47" s="55"/>
      <c r="B47" s="213"/>
      <c r="C47" s="54" t="s">
        <v>230</v>
      </c>
      <c r="D47" s="91"/>
      <c r="E47" s="91"/>
      <c r="F47" s="62"/>
    </row>
    <row r="48" spans="1:7" x14ac:dyDescent="0.2">
      <c r="A48" s="55"/>
      <c r="B48" s="213"/>
      <c r="C48" s="54" t="s">
        <v>231</v>
      </c>
      <c r="D48" s="91"/>
      <c r="E48" s="91"/>
      <c r="F48" s="62"/>
    </row>
    <row r="49" spans="1:6" x14ac:dyDescent="0.2">
      <c r="A49" s="55"/>
      <c r="B49" s="213"/>
      <c r="C49" s="54" t="s">
        <v>232</v>
      </c>
      <c r="D49" s="91"/>
      <c r="E49" s="91"/>
      <c r="F49" s="62"/>
    </row>
    <row r="50" spans="1:6" ht="38.25" x14ac:dyDescent="0.2">
      <c r="A50" s="55"/>
      <c r="B50" s="213"/>
      <c r="C50" s="54" t="s">
        <v>233</v>
      </c>
      <c r="D50" s="91"/>
      <c r="E50" s="91"/>
      <c r="F50" s="62"/>
    </row>
    <row r="51" spans="1:6" x14ac:dyDescent="0.2">
      <c r="A51" s="56"/>
      <c r="B51" s="214"/>
      <c r="C51" s="54" t="s">
        <v>234</v>
      </c>
      <c r="D51" s="91"/>
      <c r="E51" s="91"/>
      <c r="F51" s="62"/>
    </row>
    <row r="52" spans="1:6" ht="15" x14ac:dyDescent="0.2">
      <c r="A52" s="3"/>
      <c r="B52" s="1"/>
      <c r="C52" s="4"/>
      <c r="D52" s="92"/>
      <c r="E52" s="64" t="s">
        <v>145</v>
      </c>
      <c r="F52" s="58" t="str">
        <f>IF(COUNT(F38:F51)=0,"N/A",SUM(F38:F51)/COUNT(F38:F51))</f>
        <v>N/A</v>
      </c>
    </row>
    <row r="53" spans="1:6" x14ac:dyDescent="0.2">
      <c r="A53" s="3"/>
      <c r="B53" s="1"/>
      <c r="C53" s="4"/>
      <c r="D53" s="92"/>
      <c r="E53" s="93"/>
      <c r="F53" s="13"/>
    </row>
    <row r="54" spans="1:6" s="12" customFormat="1" ht="15" x14ac:dyDescent="0.25">
      <c r="A54" s="66" t="s">
        <v>132</v>
      </c>
      <c r="B54" s="51" t="s">
        <v>133</v>
      </c>
      <c r="C54" s="52" t="s">
        <v>134</v>
      </c>
      <c r="D54" s="63" t="s">
        <v>135</v>
      </c>
      <c r="E54" s="63" t="s">
        <v>136</v>
      </c>
      <c r="F54" s="52" t="s">
        <v>100</v>
      </c>
    </row>
    <row r="55" spans="1:6" ht="25.5" x14ac:dyDescent="0.2">
      <c r="A55" s="53" t="s">
        <v>235</v>
      </c>
      <c r="B55" s="212" t="s">
        <v>236</v>
      </c>
      <c r="C55" s="54" t="s">
        <v>237</v>
      </c>
      <c r="D55" s="91"/>
      <c r="E55" s="91"/>
      <c r="F55" s="62"/>
    </row>
    <row r="56" spans="1:6" ht="38.25" x14ac:dyDescent="0.2">
      <c r="A56" s="55"/>
      <c r="B56" s="213"/>
      <c r="C56" s="54" t="s">
        <v>238</v>
      </c>
      <c r="D56" s="91"/>
      <c r="E56" s="91"/>
      <c r="F56" s="62"/>
    </row>
    <row r="57" spans="1:6" x14ac:dyDescent="0.2">
      <c r="A57" s="55"/>
      <c r="B57" s="213"/>
      <c r="C57" s="54" t="s">
        <v>239</v>
      </c>
      <c r="D57" s="91"/>
      <c r="E57" s="91"/>
      <c r="F57" s="62"/>
    </row>
    <row r="58" spans="1:6" ht="25.5" x14ac:dyDescent="0.2">
      <c r="A58" s="55"/>
      <c r="B58" s="213"/>
      <c r="C58" s="54" t="s">
        <v>240</v>
      </c>
      <c r="D58" s="91"/>
      <c r="E58" s="91"/>
      <c r="F58" s="62"/>
    </row>
    <row r="59" spans="1:6" ht="25.5" x14ac:dyDescent="0.2">
      <c r="A59" s="55"/>
      <c r="B59" s="213"/>
      <c r="C59" s="54" t="s">
        <v>241</v>
      </c>
      <c r="D59" s="91"/>
      <c r="E59" s="91"/>
      <c r="F59" s="62"/>
    </row>
    <row r="60" spans="1:6" ht="25.5" x14ac:dyDescent="0.2">
      <c r="A60" s="55"/>
      <c r="B60" s="213"/>
      <c r="C60" s="54" t="s">
        <v>242</v>
      </c>
      <c r="D60" s="91"/>
      <c r="E60" s="91"/>
      <c r="F60" s="62"/>
    </row>
    <row r="61" spans="1:6" ht="38.25" x14ac:dyDescent="0.2">
      <c r="A61" s="55"/>
      <c r="B61" s="213"/>
      <c r="C61" s="54" t="s">
        <v>243</v>
      </c>
      <c r="D61" s="91"/>
      <c r="E61" s="91"/>
      <c r="F61" s="62"/>
    </row>
    <row r="62" spans="1:6" x14ac:dyDescent="0.2">
      <c r="A62" s="55"/>
      <c r="B62" s="213"/>
      <c r="C62" s="54" t="s">
        <v>244</v>
      </c>
      <c r="D62" s="91"/>
      <c r="E62" s="91"/>
      <c r="F62" s="62"/>
    </row>
    <row r="63" spans="1:6" ht="25.5" x14ac:dyDescent="0.2">
      <c r="A63" s="55"/>
      <c r="B63" s="213"/>
      <c r="C63" s="54" t="s">
        <v>245</v>
      </c>
      <c r="D63" s="91"/>
      <c r="E63" s="91"/>
      <c r="F63" s="62"/>
    </row>
    <row r="64" spans="1:6" ht="25.5" x14ac:dyDescent="0.2">
      <c r="A64" s="55"/>
      <c r="B64" s="213"/>
      <c r="C64" s="54" t="s">
        <v>246</v>
      </c>
      <c r="D64" s="91"/>
      <c r="E64" s="91"/>
      <c r="F64" s="62"/>
    </row>
    <row r="65" spans="1:7" ht="25.5" x14ac:dyDescent="0.2">
      <c r="A65" s="55"/>
      <c r="B65" s="213"/>
      <c r="C65" s="54" t="s">
        <v>247</v>
      </c>
      <c r="D65" s="91"/>
      <c r="E65" s="91"/>
      <c r="F65" s="62"/>
    </row>
    <row r="66" spans="1:7" ht="25.5" x14ac:dyDescent="0.2">
      <c r="A66" s="55"/>
      <c r="B66" s="213"/>
      <c r="C66" s="54" t="s">
        <v>248</v>
      </c>
      <c r="D66" s="91"/>
      <c r="E66" s="91"/>
      <c r="F66" s="62"/>
    </row>
    <row r="67" spans="1:7" ht="25.5" x14ac:dyDescent="0.2">
      <c r="A67" s="55"/>
      <c r="B67" s="213"/>
      <c r="C67" s="54" t="s">
        <v>249</v>
      </c>
      <c r="D67" s="91"/>
      <c r="E67" s="91"/>
      <c r="F67" s="62"/>
    </row>
    <row r="68" spans="1:7" x14ac:dyDescent="0.2">
      <c r="A68" s="55"/>
      <c r="B68" s="213"/>
      <c r="C68" s="54" t="s">
        <v>250</v>
      </c>
      <c r="D68" s="91"/>
      <c r="E68" s="91"/>
      <c r="F68" s="62"/>
    </row>
    <row r="69" spans="1:7" ht="38.25" x14ac:dyDescent="0.2">
      <c r="A69" s="55"/>
      <c r="B69" s="213"/>
      <c r="C69" s="54" t="s">
        <v>251</v>
      </c>
      <c r="D69" s="91"/>
      <c r="E69" s="91"/>
      <c r="F69" s="62"/>
    </row>
    <row r="70" spans="1:7" ht="25.5" x14ac:dyDescent="0.2">
      <c r="A70" s="56"/>
      <c r="B70" s="214"/>
      <c r="C70" s="54" t="s">
        <v>252</v>
      </c>
      <c r="D70" s="91"/>
      <c r="E70" s="91"/>
      <c r="F70" s="62"/>
    </row>
    <row r="71" spans="1:7" ht="15" x14ac:dyDescent="0.2">
      <c r="A71" s="3"/>
      <c r="B71" s="1"/>
      <c r="C71" s="4"/>
      <c r="D71" s="92"/>
      <c r="E71" s="64" t="s">
        <v>145</v>
      </c>
      <c r="F71" s="58" t="str">
        <f>IF(COUNT(F55:F70)=0,"N/A",SUM(F55:F70)/COUNT(F55:F70))</f>
        <v>N/A</v>
      </c>
      <c r="G71" s="13"/>
    </row>
    <row r="72" spans="1:7" x14ac:dyDescent="0.2">
      <c r="A72" s="3"/>
      <c r="B72" s="1"/>
      <c r="C72" s="4"/>
      <c r="D72" s="92"/>
      <c r="E72" s="93"/>
      <c r="F72" s="13"/>
      <c r="G72" s="13"/>
    </row>
    <row r="73" spans="1:7" s="12" customFormat="1" ht="15" x14ac:dyDescent="0.25">
      <c r="A73" s="66" t="s">
        <v>132</v>
      </c>
      <c r="B73" s="51" t="s">
        <v>133</v>
      </c>
      <c r="C73" s="52" t="s">
        <v>134</v>
      </c>
      <c r="D73" s="63" t="s">
        <v>135</v>
      </c>
      <c r="E73" s="63" t="s">
        <v>136</v>
      </c>
      <c r="F73" s="52" t="s">
        <v>100</v>
      </c>
    </row>
    <row r="74" spans="1:7" ht="38.25" x14ac:dyDescent="0.2">
      <c r="A74" s="53" t="s">
        <v>253</v>
      </c>
      <c r="B74" s="212" t="s">
        <v>254</v>
      </c>
      <c r="C74" s="54" t="s">
        <v>255</v>
      </c>
      <c r="D74" s="91"/>
      <c r="E74" s="91"/>
      <c r="F74" s="62"/>
    </row>
    <row r="75" spans="1:7" ht="38.25" x14ac:dyDescent="0.2">
      <c r="A75" s="55"/>
      <c r="B75" s="213"/>
      <c r="C75" s="54" t="s">
        <v>256</v>
      </c>
      <c r="D75" s="91"/>
      <c r="E75" s="91"/>
      <c r="F75" s="62"/>
    </row>
    <row r="76" spans="1:7" x14ac:dyDescent="0.2">
      <c r="A76" s="55"/>
      <c r="B76" s="213"/>
      <c r="C76" s="54" t="s">
        <v>257</v>
      </c>
      <c r="D76" s="91"/>
      <c r="E76" s="91"/>
      <c r="F76" s="62"/>
    </row>
    <row r="77" spans="1:7" ht="25.5" x14ac:dyDescent="0.2">
      <c r="A77" s="55"/>
      <c r="B77" s="213"/>
      <c r="C77" s="54" t="s">
        <v>258</v>
      </c>
      <c r="D77" s="91"/>
      <c r="E77" s="91"/>
      <c r="F77" s="62"/>
    </row>
    <row r="78" spans="1:7" ht="38.25" x14ac:dyDescent="0.2">
      <c r="A78" s="56"/>
      <c r="B78" s="214"/>
      <c r="C78" s="54" t="s">
        <v>259</v>
      </c>
      <c r="D78" s="91"/>
      <c r="E78" s="91"/>
      <c r="F78" s="62"/>
    </row>
    <row r="79" spans="1:7" ht="15" x14ac:dyDescent="0.2">
      <c r="A79" s="3"/>
      <c r="B79" s="1"/>
      <c r="C79" s="4"/>
      <c r="D79" s="92"/>
      <c r="E79" s="64" t="s">
        <v>145</v>
      </c>
      <c r="F79" s="58" t="str">
        <f>IF(COUNT(F74:F78)=0,"N/A",SUM(F74:F78)/COUNT(F74:F78))</f>
        <v>N/A</v>
      </c>
      <c r="G79" s="13"/>
    </row>
    <row r="80" spans="1:7" x14ac:dyDescent="0.2">
      <c r="A80" s="3"/>
      <c r="B80" s="1"/>
      <c r="C80" s="4"/>
      <c r="D80" s="92"/>
      <c r="E80" s="93"/>
      <c r="F80" s="13"/>
      <c r="G80" s="13"/>
    </row>
    <row r="81" spans="1:7" s="12" customFormat="1" ht="15" x14ac:dyDescent="0.25">
      <c r="A81" s="66" t="s">
        <v>132</v>
      </c>
      <c r="B81" s="51" t="s">
        <v>133</v>
      </c>
      <c r="C81" s="52" t="s">
        <v>134</v>
      </c>
      <c r="D81" s="63" t="s">
        <v>135</v>
      </c>
      <c r="E81" s="63" t="s">
        <v>136</v>
      </c>
      <c r="F81" s="52" t="s">
        <v>100</v>
      </c>
    </row>
    <row r="82" spans="1:7" ht="25.5" x14ac:dyDescent="0.2">
      <c r="A82" s="53" t="s">
        <v>260</v>
      </c>
      <c r="B82" s="212" t="s">
        <v>261</v>
      </c>
      <c r="C82" s="54" t="s">
        <v>262</v>
      </c>
      <c r="D82" s="91"/>
      <c r="E82" s="91"/>
      <c r="F82" s="62"/>
    </row>
    <row r="83" spans="1:7" ht="38.25" x14ac:dyDescent="0.2">
      <c r="A83" s="55"/>
      <c r="B83" s="213"/>
      <c r="C83" s="54" t="s">
        <v>263</v>
      </c>
      <c r="D83" s="91"/>
      <c r="E83" s="91"/>
      <c r="F83" s="62"/>
    </row>
    <row r="84" spans="1:7" ht="25.5" x14ac:dyDescent="0.2">
      <c r="A84" s="55"/>
      <c r="B84" s="213"/>
      <c r="C84" s="54" t="s">
        <v>264</v>
      </c>
      <c r="D84" s="91"/>
      <c r="E84" s="91"/>
      <c r="F84" s="62"/>
    </row>
    <row r="85" spans="1:7" ht="25.5" x14ac:dyDescent="0.2">
      <c r="A85" s="55"/>
      <c r="B85" s="213"/>
      <c r="C85" s="54" t="s">
        <v>265</v>
      </c>
      <c r="D85" s="91"/>
      <c r="E85" s="91"/>
      <c r="F85" s="62"/>
    </row>
    <row r="86" spans="1:7" ht="25.5" x14ac:dyDescent="0.2">
      <c r="A86" s="55"/>
      <c r="B86" s="213"/>
      <c r="C86" s="54" t="s">
        <v>266</v>
      </c>
      <c r="D86" s="91"/>
      <c r="E86" s="91"/>
      <c r="F86" s="62"/>
    </row>
    <row r="87" spans="1:7" ht="25.5" x14ac:dyDescent="0.2">
      <c r="A87" s="56"/>
      <c r="B87" s="214"/>
      <c r="C87" s="54" t="s">
        <v>267</v>
      </c>
      <c r="D87" s="91"/>
      <c r="E87" s="91"/>
      <c r="F87" s="62"/>
    </row>
    <row r="88" spans="1:7" ht="15" x14ac:dyDescent="0.2">
      <c r="A88" s="3"/>
      <c r="B88" s="1"/>
      <c r="C88" s="4"/>
      <c r="D88" s="92"/>
      <c r="E88" s="64" t="s">
        <v>145</v>
      </c>
      <c r="F88" s="58" t="str">
        <f>IF(COUNT(F82:F87)=0,"N/A",SUM(F82:F87)/COUNT(F82:F87))</f>
        <v>N/A</v>
      </c>
      <c r="G88" s="13"/>
    </row>
    <row r="89" spans="1:7" x14ac:dyDescent="0.2">
      <c r="A89" s="3"/>
      <c r="B89" s="1"/>
      <c r="C89" s="4"/>
      <c r="D89" s="92"/>
      <c r="E89" s="93"/>
      <c r="F89" s="13"/>
      <c r="G89" s="13"/>
    </row>
    <row r="90" spans="1:7" s="12" customFormat="1" ht="15" x14ac:dyDescent="0.25">
      <c r="A90" s="66" t="s">
        <v>132</v>
      </c>
      <c r="B90" s="51" t="s">
        <v>133</v>
      </c>
      <c r="C90" s="52" t="s">
        <v>134</v>
      </c>
      <c r="D90" s="63" t="s">
        <v>135</v>
      </c>
      <c r="E90" s="63" t="s">
        <v>136</v>
      </c>
      <c r="F90" s="52" t="s">
        <v>100</v>
      </c>
    </row>
    <row r="91" spans="1:7" x14ac:dyDescent="0.2">
      <c r="A91" s="53" t="s">
        <v>268</v>
      </c>
      <c r="B91" s="212" t="s">
        <v>269</v>
      </c>
      <c r="C91" s="54" t="s">
        <v>270</v>
      </c>
      <c r="D91" s="91"/>
      <c r="E91" s="91"/>
      <c r="F91" s="62"/>
    </row>
    <row r="92" spans="1:7" ht="25.5" x14ac:dyDescent="0.2">
      <c r="A92" s="55"/>
      <c r="B92" s="213"/>
      <c r="C92" s="54" t="s">
        <v>271</v>
      </c>
      <c r="D92" s="91"/>
      <c r="E92" s="91"/>
      <c r="F92" s="62"/>
    </row>
    <row r="93" spans="1:7" ht="25.5" x14ac:dyDescent="0.2">
      <c r="A93" s="55"/>
      <c r="B93" s="213"/>
      <c r="C93" s="54" t="s">
        <v>272</v>
      </c>
      <c r="D93" s="91"/>
      <c r="E93" s="91"/>
      <c r="F93" s="62"/>
    </row>
    <row r="94" spans="1:7" x14ac:dyDescent="0.2">
      <c r="A94" s="56"/>
      <c r="B94" s="214"/>
      <c r="C94" s="54" t="s">
        <v>273</v>
      </c>
      <c r="D94" s="91"/>
      <c r="E94" s="91"/>
      <c r="F94" s="62"/>
    </row>
    <row r="95" spans="1:7" ht="15" x14ac:dyDescent="0.2">
      <c r="A95" s="3"/>
      <c r="B95" s="1"/>
      <c r="C95" s="4"/>
      <c r="D95" s="92"/>
      <c r="E95" s="64" t="s">
        <v>145</v>
      </c>
      <c r="F95" s="58" t="str">
        <f>IF(COUNT(F91:F94)=0,"N/A",SUM(F91:F94)/COUNT(F91:F94))</f>
        <v>N/A</v>
      </c>
      <c r="G95" s="13"/>
    </row>
    <row r="96" spans="1:7" x14ac:dyDescent="0.2">
      <c r="A96" s="47" t="s">
        <v>274</v>
      </c>
      <c r="B96" s="48"/>
      <c r="C96" s="48"/>
      <c r="D96" s="2"/>
      <c r="E96" s="2"/>
      <c r="F96" s="11"/>
      <c r="G96" s="11"/>
    </row>
    <row r="97" spans="1:7" s="12" customFormat="1" ht="15" x14ac:dyDescent="0.25">
      <c r="A97" s="66" t="s">
        <v>132</v>
      </c>
      <c r="B97" s="51" t="s">
        <v>133</v>
      </c>
      <c r="C97" s="52" t="s">
        <v>134</v>
      </c>
      <c r="D97" s="63" t="s">
        <v>135</v>
      </c>
      <c r="E97" s="63" t="s">
        <v>136</v>
      </c>
      <c r="F97" s="52" t="s">
        <v>100</v>
      </c>
    </row>
    <row r="98" spans="1:7" ht="25.5" x14ac:dyDescent="0.2">
      <c r="A98" s="53" t="s">
        <v>275</v>
      </c>
      <c r="B98" s="212" t="s">
        <v>276</v>
      </c>
      <c r="C98" s="54" t="s">
        <v>277</v>
      </c>
      <c r="D98" s="91"/>
      <c r="E98" s="91"/>
      <c r="F98" s="62"/>
    </row>
    <row r="99" spans="1:7" ht="25.5" x14ac:dyDescent="0.2">
      <c r="A99" s="55"/>
      <c r="B99" s="213"/>
      <c r="C99" s="54" t="s">
        <v>278</v>
      </c>
      <c r="D99" s="91"/>
      <c r="E99" s="91"/>
      <c r="F99" s="62"/>
    </row>
    <row r="100" spans="1:7" ht="25.5" x14ac:dyDescent="0.2">
      <c r="A100" s="56"/>
      <c r="B100" s="214"/>
      <c r="C100" s="54" t="s">
        <v>279</v>
      </c>
      <c r="D100" s="91"/>
      <c r="E100" s="91"/>
      <c r="F100" s="62"/>
    </row>
    <row r="101" spans="1:7" ht="15" x14ac:dyDescent="0.2">
      <c r="A101" s="3"/>
      <c r="B101" s="1"/>
      <c r="C101" s="4"/>
      <c r="D101" s="92"/>
      <c r="E101" s="64" t="s">
        <v>145</v>
      </c>
      <c r="F101" s="58" t="str">
        <f>IF(COUNT(F98:F100)=0,"N/A",SUM(F98:F100)/COUNT(F98:F100))</f>
        <v>N/A</v>
      </c>
      <c r="G101" s="13"/>
    </row>
    <row r="102" spans="1:7" x14ac:dyDescent="0.2">
      <c r="A102" s="3"/>
      <c r="B102" s="1"/>
      <c r="C102" s="4"/>
      <c r="D102" s="92"/>
      <c r="E102" s="93"/>
      <c r="F102" s="13"/>
      <c r="G102" s="13"/>
    </row>
    <row r="103" spans="1:7" s="12" customFormat="1" ht="15" x14ac:dyDescent="0.25">
      <c r="A103" s="66" t="s">
        <v>132</v>
      </c>
      <c r="B103" s="51" t="s">
        <v>133</v>
      </c>
      <c r="C103" s="52" t="s">
        <v>134</v>
      </c>
      <c r="D103" s="63" t="s">
        <v>135</v>
      </c>
      <c r="E103" s="63" t="s">
        <v>136</v>
      </c>
      <c r="F103" s="52" t="s">
        <v>100</v>
      </c>
    </row>
    <row r="104" spans="1:7" ht="51" x14ac:dyDescent="0.2">
      <c r="A104" s="53" t="s">
        <v>280</v>
      </c>
      <c r="B104" s="212" t="s">
        <v>281</v>
      </c>
      <c r="C104" s="54" t="s">
        <v>282</v>
      </c>
      <c r="D104" s="91"/>
      <c r="E104" s="91"/>
      <c r="F104" s="62"/>
    </row>
    <row r="105" spans="1:7" ht="25.5" x14ac:dyDescent="0.2">
      <c r="A105" s="55"/>
      <c r="B105" s="213"/>
      <c r="C105" s="54" t="s">
        <v>283</v>
      </c>
      <c r="D105" s="91"/>
      <c r="E105" s="91"/>
      <c r="F105" s="62"/>
    </row>
    <row r="106" spans="1:7" ht="25.5" x14ac:dyDescent="0.2">
      <c r="A106" s="55"/>
      <c r="B106" s="213"/>
      <c r="C106" s="54" t="s">
        <v>284</v>
      </c>
      <c r="D106" s="91"/>
      <c r="E106" s="91"/>
      <c r="F106" s="62"/>
    </row>
    <row r="107" spans="1:7" ht="54" customHeight="1" x14ac:dyDescent="0.2">
      <c r="A107" s="56"/>
      <c r="B107" s="214"/>
      <c r="C107" s="54" t="s">
        <v>285</v>
      </c>
      <c r="D107" s="91"/>
      <c r="E107" s="91"/>
      <c r="F107" s="62"/>
    </row>
    <row r="108" spans="1:7" ht="15" x14ac:dyDescent="0.2">
      <c r="A108" s="67"/>
      <c r="B108" s="1"/>
      <c r="C108" s="4"/>
      <c r="D108" s="92"/>
      <c r="E108" s="64" t="s">
        <v>145</v>
      </c>
      <c r="F108" s="58" t="str">
        <f>IF(COUNT(F104:F107)=0,"N/A",SUM(F104:F107)/COUNT(F104:F107))</f>
        <v>N/A</v>
      </c>
    </row>
    <row r="109" spans="1:7" x14ac:dyDescent="0.2">
      <c r="A109" s="3"/>
      <c r="B109" s="1"/>
      <c r="C109" s="4"/>
      <c r="D109" s="92"/>
      <c r="E109" s="93"/>
      <c r="F109" s="13"/>
    </row>
    <row r="110" spans="1:7" x14ac:dyDescent="0.2">
      <c r="A110" s="47" t="s">
        <v>286</v>
      </c>
      <c r="B110" s="1"/>
      <c r="C110" s="4"/>
      <c r="D110" s="92"/>
      <c r="E110" s="93"/>
      <c r="F110" s="68"/>
      <c r="G110" s="13"/>
    </row>
    <row r="111" spans="1:7" s="12" customFormat="1" ht="15" x14ac:dyDescent="0.25">
      <c r="A111" s="50" t="s">
        <v>132</v>
      </c>
      <c r="B111" s="51" t="s">
        <v>133</v>
      </c>
      <c r="C111" s="52" t="s">
        <v>134</v>
      </c>
      <c r="D111" s="63" t="s">
        <v>135</v>
      </c>
      <c r="E111" s="63" t="s">
        <v>136</v>
      </c>
      <c r="F111" s="52" t="s">
        <v>100</v>
      </c>
    </row>
    <row r="112" spans="1:7" ht="25.5" x14ac:dyDescent="0.2">
      <c r="A112" s="53" t="s">
        <v>287</v>
      </c>
      <c r="B112" s="212" t="s">
        <v>288</v>
      </c>
      <c r="C112" s="54" t="s">
        <v>289</v>
      </c>
      <c r="D112" s="91"/>
      <c r="E112" s="91"/>
      <c r="F112" s="62"/>
    </row>
    <row r="113" spans="1:7" ht="38.25" x14ac:dyDescent="0.2">
      <c r="A113" s="55"/>
      <c r="B113" s="213"/>
      <c r="C113" s="54" t="s">
        <v>290</v>
      </c>
      <c r="D113" s="91"/>
      <c r="E113" s="91"/>
      <c r="F113" s="62"/>
    </row>
    <row r="114" spans="1:7" x14ac:dyDescent="0.2">
      <c r="A114" s="55"/>
      <c r="B114" s="213"/>
      <c r="C114" s="54" t="s">
        <v>291</v>
      </c>
      <c r="D114" s="91"/>
      <c r="E114" s="91"/>
      <c r="F114" s="62"/>
    </row>
    <row r="115" spans="1:7" x14ac:dyDescent="0.2">
      <c r="A115" s="56"/>
      <c r="B115" s="214"/>
      <c r="C115" s="54" t="s">
        <v>292</v>
      </c>
      <c r="D115" s="91"/>
      <c r="E115" s="91"/>
      <c r="F115" s="62"/>
    </row>
    <row r="116" spans="1:7" ht="15" x14ac:dyDescent="0.2">
      <c r="A116" s="67"/>
      <c r="B116" s="1"/>
      <c r="C116" s="4"/>
      <c r="D116" s="92"/>
      <c r="E116" s="64" t="s">
        <v>145</v>
      </c>
      <c r="F116" s="58" t="str">
        <f>IF(COUNT(F112:F115)=0,"N/A",SUM(F112:F115)/COUNT(F112:F115))</f>
        <v>N/A</v>
      </c>
      <c r="G116" s="13"/>
    </row>
    <row r="117" spans="1:7" x14ac:dyDescent="0.2">
      <c r="A117" s="47" t="s">
        <v>293</v>
      </c>
      <c r="B117" s="1"/>
      <c r="C117" s="4"/>
      <c r="D117" s="92"/>
      <c r="E117" s="93"/>
      <c r="F117" s="13"/>
      <c r="G117" s="13"/>
    </row>
    <row r="118" spans="1:7" s="12" customFormat="1" ht="15" x14ac:dyDescent="0.25">
      <c r="A118" s="50" t="s">
        <v>132</v>
      </c>
      <c r="B118" s="51" t="s">
        <v>133</v>
      </c>
      <c r="C118" s="52" t="s">
        <v>134</v>
      </c>
      <c r="D118" s="63" t="s">
        <v>135</v>
      </c>
      <c r="E118" s="63" t="s">
        <v>136</v>
      </c>
      <c r="F118" s="52" t="s">
        <v>100</v>
      </c>
    </row>
    <row r="119" spans="1:7" ht="38.25" x14ac:dyDescent="0.2">
      <c r="A119" s="53" t="s">
        <v>294</v>
      </c>
      <c r="B119" s="212" t="s">
        <v>295</v>
      </c>
      <c r="C119" s="54" t="s">
        <v>296</v>
      </c>
      <c r="D119" s="91"/>
      <c r="E119" s="91"/>
      <c r="F119" s="62"/>
    </row>
    <row r="120" spans="1:7" ht="51" x14ac:dyDescent="0.2">
      <c r="A120" s="55"/>
      <c r="B120" s="213"/>
      <c r="C120" s="54" t="s">
        <v>297</v>
      </c>
      <c r="D120" s="91"/>
      <c r="E120" s="91"/>
      <c r="F120" s="62"/>
    </row>
    <row r="121" spans="1:7" ht="25.5" x14ac:dyDescent="0.2">
      <c r="A121" s="56"/>
      <c r="B121" s="214"/>
      <c r="C121" s="54" t="s">
        <v>298</v>
      </c>
      <c r="D121" s="91"/>
      <c r="E121" s="91"/>
      <c r="F121" s="62"/>
    </row>
    <row r="122" spans="1:7" ht="15" x14ac:dyDescent="0.2">
      <c r="A122" s="67"/>
      <c r="B122" s="1"/>
      <c r="C122" s="4"/>
      <c r="D122" s="92"/>
      <c r="E122" s="64" t="s">
        <v>145</v>
      </c>
      <c r="F122" s="58" t="str">
        <f>IF(COUNT(F119:F121)=0,"N/A",SUM(F119:F121)/COUNT(F119:F121))</f>
        <v>N/A</v>
      </c>
      <c r="G122" s="13"/>
    </row>
    <row r="123" spans="1:7" x14ac:dyDescent="0.2">
      <c r="A123" s="3"/>
      <c r="B123" s="1"/>
      <c r="C123" s="4"/>
      <c r="D123" s="92"/>
      <c r="E123" s="93"/>
      <c r="F123" s="13"/>
      <c r="G123" s="13"/>
    </row>
    <row r="124" spans="1:7" s="12" customFormat="1" ht="15" x14ac:dyDescent="0.25">
      <c r="A124" s="50" t="s">
        <v>132</v>
      </c>
      <c r="B124" s="51" t="s">
        <v>133</v>
      </c>
      <c r="C124" s="52" t="s">
        <v>134</v>
      </c>
      <c r="D124" s="63" t="s">
        <v>135</v>
      </c>
      <c r="E124" s="63" t="s">
        <v>136</v>
      </c>
      <c r="F124" s="52" t="s">
        <v>100</v>
      </c>
    </row>
    <row r="125" spans="1:7" ht="25.5" x14ac:dyDescent="0.2">
      <c r="A125" s="53" t="s">
        <v>299</v>
      </c>
      <c r="B125" s="212" t="s">
        <v>300</v>
      </c>
      <c r="C125" s="54" t="s">
        <v>301</v>
      </c>
      <c r="D125" s="91"/>
      <c r="E125" s="91"/>
      <c r="F125" s="62"/>
    </row>
    <row r="126" spans="1:7" x14ac:dyDescent="0.2">
      <c r="A126" s="55"/>
      <c r="B126" s="213"/>
      <c r="C126" s="54" t="s">
        <v>302</v>
      </c>
      <c r="D126" s="91"/>
      <c r="E126" s="91"/>
      <c r="F126" s="62"/>
    </row>
    <row r="127" spans="1:7" ht="25.5" x14ac:dyDescent="0.2">
      <c r="A127" s="55"/>
      <c r="B127" s="213"/>
      <c r="C127" s="54" t="s">
        <v>303</v>
      </c>
      <c r="D127" s="91"/>
      <c r="E127" s="91"/>
      <c r="F127" s="62"/>
    </row>
    <row r="128" spans="1:7" ht="38.25" x14ac:dyDescent="0.2">
      <c r="A128" s="55"/>
      <c r="B128" s="213"/>
      <c r="C128" s="54" t="s">
        <v>304</v>
      </c>
      <c r="D128" s="91"/>
      <c r="E128" s="91"/>
      <c r="F128" s="62"/>
    </row>
    <row r="129" spans="1:7" x14ac:dyDescent="0.2">
      <c r="A129" s="55"/>
      <c r="B129" s="213"/>
      <c r="C129" s="54" t="s">
        <v>305</v>
      </c>
      <c r="D129" s="91"/>
      <c r="E129" s="91"/>
      <c r="F129" s="62"/>
    </row>
    <row r="130" spans="1:7" x14ac:dyDescent="0.2">
      <c r="A130" s="56"/>
      <c r="B130" s="214"/>
      <c r="C130" s="54" t="s">
        <v>306</v>
      </c>
      <c r="D130" s="91"/>
      <c r="E130" s="91"/>
      <c r="F130" s="62"/>
    </row>
    <row r="131" spans="1:7" ht="15" x14ac:dyDescent="0.2">
      <c r="A131" s="67"/>
      <c r="B131" s="1"/>
      <c r="C131" s="4"/>
      <c r="D131" s="92"/>
      <c r="E131" s="64" t="s">
        <v>145</v>
      </c>
      <c r="F131" s="58" t="str">
        <f>IF(COUNT(F125:F130)=0,"N/A",SUM(F125:F130)/COUNT(F125:F130))</f>
        <v>N/A</v>
      </c>
      <c r="G131" s="13"/>
    </row>
    <row r="132" spans="1:7" x14ac:dyDescent="0.2">
      <c r="A132" s="3"/>
      <c r="B132" s="1"/>
      <c r="C132" s="4"/>
      <c r="D132" s="92"/>
      <c r="E132" s="93"/>
      <c r="F132" s="13"/>
      <c r="G132" s="13"/>
    </row>
    <row r="133" spans="1:7" s="12" customFormat="1" ht="15" x14ac:dyDescent="0.25">
      <c r="A133" s="50" t="s">
        <v>132</v>
      </c>
      <c r="B133" s="51" t="s">
        <v>133</v>
      </c>
      <c r="C133" s="52" t="s">
        <v>134</v>
      </c>
      <c r="D133" s="63" t="s">
        <v>135</v>
      </c>
      <c r="E133" s="63" t="s">
        <v>136</v>
      </c>
      <c r="F133" s="52" t="s">
        <v>100</v>
      </c>
    </row>
    <row r="134" spans="1:7" ht="25.5" x14ac:dyDescent="0.2">
      <c r="A134" s="53" t="s">
        <v>307</v>
      </c>
      <c r="B134" s="212" t="s">
        <v>308</v>
      </c>
      <c r="C134" s="54" t="s">
        <v>309</v>
      </c>
      <c r="D134" s="91"/>
      <c r="E134" s="91"/>
      <c r="F134" s="62"/>
    </row>
    <row r="135" spans="1:7" ht="25.5" x14ac:dyDescent="0.2">
      <c r="A135" s="55"/>
      <c r="B135" s="213"/>
      <c r="C135" s="54" t="s">
        <v>310</v>
      </c>
      <c r="D135" s="91"/>
      <c r="E135" s="91"/>
      <c r="F135" s="62"/>
    </row>
    <row r="136" spans="1:7" ht="25.5" x14ac:dyDescent="0.2">
      <c r="A136" s="56"/>
      <c r="B136" s="214"/>
      <c r="C136" s="54" t="s">
        <v>311</v>
      </c>
      <c r="D136" s="91"/>
      <c r="E136" s="91"/>
      <c r="F136" s="62"/>
    </row>
    <row r="137" spans="1:7" ht="15" x14ac:dyDescent="0.2">
      <c r="A137" s="3"/>
      <c r="B137" s="1"/>
      <c r="C137" s="4"/>
      <c r="D137" s="92"/>
      <c r="E137" s="64" t="s">
        <v>145</v>
      </c>
      <c r="F137" s="58" t="str">
        <f>IF(COUNT(F134:F136)=0,"N/A",SUM(F134:F136)/COUNT(F134:F136))</f>
        <v>N/A</v>
      </c>
      <c r="G137" s="13"/>
    </row>
    <row r="138" spans="1:7" x14ac:dyDescent="0.2">
      <c r="A138" s="3"/>
      <c r="B138" s="1"/>
      <c r="C138" s="4"/>
      <c r="D138" s="92"/>
      <c r="E138" s="93"/>
      <c r="F138" s="13"/>
      <c r="G138" s="13"/>
    </row>
    <row r="139" spans="1:7" x14ac:dyDescent="0.2">
      <c r="A139" s="3"/>
      <c r="B139" s="1"/>
      <c r="C139" s="4"/>
      <c r="D139" s="92"/>
      <c r="E139" s="93"/>
      <c r="F139" s="13"/>
    </row>
  </sheetData>
  <mergeCells count="15">
    <mergeCell ref="B134:B136"/>
    <mergeCell ref="B104:B107"/>
    <mergeCell ref="B119:B121"/>
    <mergeCell ref="B125:B130"/>
    <mergeCell ref="B4:B9"/>
    <mergeCell ref="B13:B19"/>
    <mergeCell ref="B23:B27"/>
    <mergeCell ref="B31:B34"/>
    <mergeCell ref="B38:B51"/>
    <mergeCell ref="B55:B70"/>
    <mergeCell ref="B74:B78"/>
    <mergeCell ref="B82:B87"/>
    <mergeCell ref="B91:B94"/>
    <mergeCell ref="B98:B100"/>
    <mergeCell ref="B112:B115"/>
  </mergeCells>
  <conditionalFormatting sqref="F137 F131 F116 F122 F10 F20 F28 F88 F79 F35 F95 F52 F71 F101 F108 F110">
    <cfRule type="cellIs" dxfId="991" priority="1174" stopIfTrue="1" operator="equal">
      <formula>""""""</formula>
    </cfRule>
    <cfRule type="cellIs" dxfId="990" priority="1175" stopIfTrue="1" operator="equal">
      <formula>"R"</formula>
    </cfRule>
    <cfRule type="cellIs" dxfId="989" priority="1176" stopIfTrue="1" operator="equal">
      <formula>"y"</formula>
    </cfRule>
    <cfRule type="cellIs" dxfId="988" priority="1177" stopIfTrue="1" operator="equal">
      <formula>"G"</formula>
    </cfRule>
  </conditionalFormatting>
  <conditionalFormatting sqref="F137 F131 F116 F122 F10 F20 F28 F88 F79 F35 F95 F52 F71 F101 F108">
    <cfRule type="cellIs" dxfId="987" priority="807" operator="greaterThanOrEqual">
      <formula>4</formula>
    </cfRule>
    <cfRule type="cellIs" dxfId="986" priority="808" operator="greaterThanOrEqual">
      <formula>3</formula>
    </cfRule>
    <cfRule type="cellIs" dxfId="985" priority="809" operator="greaterThanOrEqual">
      <formula>0</formula>
    </cfRule>
  </conditionalFormatting>
  <conditionalFormatting sqref="F112:F115 F119:F121 F125:F130 F134:F136 F13:F19 F4:F9 F23:F27 F31:F34 F38:F51 F55:F70 F74:F78 F82:F87 F91:F94 F98:F100 F104:F107">
    <cfRule type="cellIs" dxfId="984" priority="356" operator="equal">
      <formula>4</formula>
    </cfRule>
    <cfRule type="cellIs" dxfId="983" priority="357" operator="greaterThan">
      <formula>2.51</formula>
    </cfRule>
    <cfRule type="cellIs" dxfId="982" priority="358" operator="greaterThan">
      <formula>1.51</formula>
    </cfRule>
    <cfRule type="cellIs" dxfId="981" priority="359" operator="greaterThanOrEqual">
      <formula>0</formula>
    </cfRule>
  </conditionalFormatting>
  <conditionalFormatting sqref="F137 F131 F116 F122 F10 F20 F88 F28 F79 F35 F95 F52 F71 F101 F108">
    <cfRule type="cellIs" dxfId="980" priority="293" operator="equal">
      <formula>4</formula>
    </cfRule>
    <cfRule type="cellIs" dxfId="979" priority="294" operator="greaterThanOrEqual">
      <formula>3</formula>
    </cfRule>
    <cfRule type="cellIs" dxfId="978" priority="295" operator="greaterThanOrEqual">
      <formula>2</formula>
    </cfRule>
    <cfRule type="cellIs" dxfId="977" priority="296" operator="equal">
      <formula>0</formula>
    </cfRule>
  </conditionalFormatting>
  <conditionalFormatting sqref="F137 F131 F116 F122 F10 F20 F88 F28 F79 F35 F95 F52 F71 F101 F108">
    <cfRule type="cellIs" dxfId="976" priority="285" operator="equal">
      <formula>4</formula>
    </cfRule>
    <cfRule type="cellIs" dxfId="975" priority="286" operator="greaterThanOrEqual">
      <formula>2.51</formula>
    </cfRule>
    <cfRule type="cellIs" dxfId="974" priority="287" operator="greaterThanOrEqual">
      <formula>2</formula>
    </cfRule>
    <cfRule type="cellIs" dxfId="973" priority="288" operator="greaterThanOrEqual">
      <formula>0</formula>
    </cfRule>
  </conditionalFormatting>
  <conditionalFormatting sqref="F10">
    <cfRule type="cellIs" dxfId="972" priority="221" operator="equal">
      <formula>"N/A"</formula>
    </cfRule>
    <cfRule type="cellIs" dxfId="971" priority="222" operator="equal">
      <formula>4</formula>
    </cfRule>
    <cfRule type="cellIs" dxfId="970" priority="223" operator="greaterThanOrEqual">
      <formula>2.51</formula>
    </cfRule>
    <cfRule type="cellIs" dxfId="969" priority="224" operator="greaterThanOrEqual">
      <formula>2</formula>
    </cfRule>
    <cfRule type="cellIs" dxfId="968" priority="225" operator="greaterThanOrEqual">
      <formula>0</formula>
    </cfRule>
  </conditionalFormatting>
  <conditionalFormatting sqref="F10">
    <cfRule type="cellIs" dxfId="967" priority="217" operator="equal">
      <formula>4</formula>
    </cfRule>
    <cfRule type="cellIs" dxfId="966" priority="218" operator="greaterThanOrEqual">
      <formula>2.51</formula>
    </cfRule>
    <cfRule type="cellIs" dxfId="965" priority="219" operator="greaterThanOrEqual">
      <formula>2</formula>
    </cfRule>
    <cfRule type="cellIs" dxfId="964" priority="220" operator="greaterThanOrEqual">
      <formula>0</formula>
    </cfRule>
  </conditionalFormatting>
  <conditionalFormatting sqref="F10">
    <cfRule type="cellIs" dxfId="963" priority="216" operator="equal">
      <formula>"N/A"</formula>
    </cfRule>
  </conditionalFormatting>
  <conditionalFormatting sqref="F10">
    <cfRule type="cellIs" dxfId="962" priority="212" operator="equal">
      <formula>4</formula>
    </cfRule>
    <cfRule type="cellIs" dxfId="961" priority="213" operator="greaterThanOrEqual">
      <formula>2.51</formula>
    </cfRule>
    <cfRule type="cellIs" dxfId="960" priority="214" operator="greaterThanOrEqual">
      <formula>2</formula>
    </cfRule>
    <cfRule type="cellIs" dxfId="959" priority="215" operator="greaterThanOrEqual">
      <formula>0</formula>
    </cfRule>
  </conditionalFormatting>
  <conditionalFormatting sqref="F10">
    <cfRule type="cellIs" dxfId="958" priority="211" operator="equal">
      <formula>"N/A"</formula>
    </cfRule>
  </conditionalFormatting>
  <conditionalFormatting sqref="F20">
    <cfRule type="cellIs" dxfId="957" priority="206" operator="equal">
      <formula>"N/A"</formula>
    </cfRule>
    <cfRule type="cellIs" dxfId="956" priority="207" operator="equal">
      <formula>4</formula>
    </cfRule>
    <cfRule type="cellIs" dxfId="955" priority="208" operator="greaterThanOrEqual">
      <formula>2.51</formula>
    </cfRule>
    <cfRule type="cellIs" dxfId="954" priority="209" operator="greaterThanOrEqual">
      <formula>2</formula>
    </cfRule>
    <cfRule type="cellIs" dxfId="953" priority="210" operator="greaterThanOrEqual">
      <formula>0</formula>
    </cfRule>
  </conditionalFormatting>
  <conditionalFormatting sqref="F20">
    <cfRule type="cellIs" dxfId="952" priority="202" operator="equal">
      <formula>4</formula>
    </cfRule>
    <cfRule type="cellIs" dxfId="951" priority="203" operator="greaterThanOrEqual">
      <formula>2.51</formula>
    </cfRule>
    <cfRule type="cellIs" dxfId="950" priority="204" operator="greaterThanOrEqual">
      <formula>2</formula>
    </cfRule>
    <cfRule type="cellIs" dxfId="949" priority="205" operator="greaterThanOrEqual">
      <formula>0</formula>
    </cfRule>
  </conditionalFormatting>
  <conditionalFormatting sqref="F20">
    <cfRule type="cellIs" dxfId="948" priority="201" operator="equal">
      <formula>"N/A"</formula>
    </cfRule>
  </conditionalFormatting>
  <conditionalFormatting sqref="F20">
    <cfRule type="cellIs" dxfId="947" priority="197" operator="equal">
      <formula>4</formula>
    </cfRule>
    <cfRule type="cellIs" dxfId="946" priority="198" operator="greaterThanOrEqual">
      <formula>2.51</formula>
    </cfRule>
    <cfRule type="cellIs" dxfId="945" priority="199" operator="greaterThanOrEqual">
      <formula>2</formula>
    </cfRule>
    <cfRule type="cellIs" dxfId="944" priority="200" operator="greaterThanOrEqual">
      <formula>0</formula>
    </cfRule>
  </conditionalFormatting>
  <conditionalFormatting sqref="F20">
    <cfRule type="cellIs" dxfId="943" priority="196" operator="equal">
      <formula>"N/A"</formula>
    </cfRule>
  </conditionalFormatting>
  <conditionalFormatting sqref="F28">
    <cfRule type="cellIs" dxfId="942" priority="183" operator="greaterThanOrEqual">
      <formula>2.51</formula>
    </cfRule>
    <cfRule type="cellIs" dxfId="941" priority="191" operator="equal">
      <formula>"N/A"</formula>
    </cfRule>
    <cfRule type="cellIs" dxfId="940" priority="192" operator="equal">
      <formula>4</formula>
    </cfRule>
    <cfRule type="cellIs" dxfId="939" priority="193" operator="greaterThanOrEqual">
      <formula>2.51</formula>
    </cfRule>
    <cfRule type="cellIs" dxfId="938" priority="194" operator="greaterThanOrEqual">
      <formula>2</formula>
    </cfRule>
    <cfRule type="cellIs" dxfId="937" priority="195" operator="greaterThanOrEqual">
      <formula>0</formula>
    </cfRule>
  </conditionalFormatting>
  <conditionalFormatting sqref="F28">
    <cfRule type="cellIs" dxfId="936" priority="187" operator="equal">
      <formula>4</formula>
    </cfRule>
    <cfRule type="cellIs" dxfId="935" priority="188" operator="greaterThanOrEqual">
      <formula>2.51</formula>
    </cfRule>
    <cfRule type="cellIs" dxfId="934" priority="189" operator="greaterThanOrEqual">
      <formula>2</formula>
    </cfRule>
    <cfRule type="cellIs" dxfId="933" priority="190" operator="greaterThanOrEqual">
      <formula>0</formula>
    </cfRule>
  </conditionalFormatting>
  <conditionalFormatting sqref="F28">
    <cfRule type="cellIs" dxfId="932" priority="186" operator="equal">
      <formula>"N/A"</formula>
    </cfRule>
  </conditionalFormatting>
  <conditionalFormatting sqref="F28">
    <cfRule type="cellIs" dxfId="931" priority="182" operator="equal">
      <formula>4</formula>
    </cfRule>
    <cfRule type="cellIs" dxfId="930" priority="184" operator="greaterThanOrEqual">
      <formula>2</formula>
    </cfRule>
    <cfRule type="cellIs" dxfId="929" priority="185" operator="greaterThanOrEqual">
      <formula>0</formula>
    </cfRule>
  </conditionalFormatting>
  <conditionalFormatting sqref="F28">
    <cfRule type="cellIs" dxfId="928" priority="181" operator="equal">
      <formula>"N/A"</formula>
    </cfRule>
  </conditionalFormatting>
  <conditionalFormatting sqref="F35">
    <cfRule type="cellIs" dxfId="927" priority="176" operator="equal">
      <formula>"N/A"</formula>
    </cfRule>
    <cfRule type="cellIs" dxfId="926" priority="177" operator="equal">
      <formula>4</formula>
    </cfRule>
    <cfRule type="cellIs" dxfId="925" priority="178" operator="greaterThanOrEqual">
      <formula>2.51</formula>
    </cfRule>
    <cfRule type="cellIs" dxfId="924" priority="179" operator="greaterThanOrEqual">
      <formula>2</formula>
    </cfRule>
    <cfRule type="cellIs" dxfId="923" priority="180" operator="greaterThanOrEqual">
      <formula>0</formula>
    </cfRule>
  </conditionalFormatting>
  <conditionalFormatting sqref="F35">
    <cfRule type="cellIs" dxfId="922" priority="172" operator="equal">
      <formula>4</formula>
    </cfRule>
    <cfRule type="cellIs" dxfId="921" priority="173" operator="greaterThanOrEqual">
      <formula>2.51</formula>
    </cfRule>
    <cfRule type="cellIs" dxfId="920" priority="174" operator="greaterThanOrEqual">
      <formula>2</formula>
    </cfRule>
    <cfRule type="cellIs" dxfId="919" priority="175" operator="greaterThanOrEqual">
      <formula>0</formula>
    </cfRule>
  </conditionalFormatting>
  <conditionalFormatting sqref="F35">
    <cfRule type="cellIs" dxfId="918" priority="171" operator="equal">
      <formula>"N/A"</formula>
    </cfRule>
  </conditionalFormatting>
  <conditionalFormatting sqref="F35">
    <cfRule type="cellIs" dxfId="917" priority="167" operator="equal">
      <formula>4</formula>
    </cfRule>
    <cfRule type="cellIs" dxfId="916" priority="168" operator="greaterThanOrEqual">
      <formula>2.51</formula>
    </cfRule>
    <cfRule type="cellIs" dxfId="915" priority="169" operator="greaterThanOrEqual">
      <formula>2</formula>
    </cfRule>
    <cfRule type="cellIs" dxfId="914" priority="170" operator="greaterThanOrEqual">
      <formula>0</formula>
    </cfRule>
  </conditionalFormatting>
  <conditionalFormatting sqref="F35">
    <cfRule type="cellIs" dxfId="913" priority="166" operator="equal">
      <formula>"N/A"</formula>
    </cfRule>
  </conditionalFormatting>
  <conditionalFormatting sqref="F52">
    <cfRule type="cellIs" dxfId="912" priority="161" operator="equal">
      <formula>"N/A"</formula>
    </cfRule>
    <cfRule type="cellIs" dxfId="911" priority="162" operator="equal">
      <formula>4</formula>
    </cfRule>
    <cfRule type="cellIs" dxfId="910" priority="163" operator="greaterThanOrEqual">
      <formula>2.51</formula>
    </cfRule>
    <cfRule type="cellIs" dxfId="909" priority="164" operator="greaterThanOrEqual">
      <formula>2</formula>
    </cfRule>
    <cfRule type="cellIs" dxfId="908" priority="165" operator="greaterThanOrEqual">
      <formula>0</formula>
    </cfRule>
  </conditionalFormatting>
  <conditionalFormatting sqref="F52">
    <cfRule type="cellIs" dxfId="907" priority="157" operator="equal">
      <formula>4</formula>
    </cfRule>
    <cfRule type="cellIs" dxfId="906" priority="158" operator="greaterThanOrEqual">
      <formula>2.51</formula>
    </cfRule>
    <cfRule type="cellIs" dxfId="905" priority="159" operator="greaterThanOrEqual">
      <formula>2</formula>
    </cfRule>
    <cfRule type="cellIs" dxfId="904" priority="160" operator="greaterThanOrEqual">
      <formula>0</formula>
    </cfRule>
  </conditionalFormatting>
  <conditionalFormatting sqref="F52">
    <cfRule type="cellIs" dxfId="903" priority="156" operator="equal">
      <formula>"N/A"</formula>
    </cfRule>
  </conditionalFormatting>
  <conditionalFormatting sqref="F52">
    <cfRule type="cellIs" dxfId="902" priority="152" operator="equal">
      <formula>4</formula>
    </cfRule>
    <cfRule type="cellIs" dxfId="901" priority="153" operator="greaterThanOrEqual">
      <formula>2.51</formula>
    </cfRule>
    <cfRule type="cellIs" dxfId="900" priority="154" operator="greaterThanOrEqual">
      <formula>2</formula>
    </cfRule>
    <cfRule type="cellIs" dxfId="899" priority="155" operator="greaterThanOrEqual">
      <formula>0</formula>
    </cfRule>
  </conditionalFormatting>
  <conditionalFormatting sqref="F52">
    <cfRule type="cellIs" dxfId="898" priority="151" operator="equal">
      <formula>"N/A"</formula>
    </cfRule>
  </conditionalFormatting>
  <conditionalFormatting sqref="F71">
    <cfRule type="cellIs" dxfId="897" priority="138" operator="greaterThanOrEqual">
      <formula>2.51</formula>
    </cfRule>
    <cfRule type="cellIs" dxfId="896" priority="146" operator="equal">
      <formula>"N/A"</formula>
    </cfRule>
    <cfRule type="cellIs" dxfId="895" priority="147" operator="equal">
      <formula>4</formula>
    </cfRule>
    <cfRule type="cellIs" dxfId="894" priority="148" operator="greaterThanOrEqual">
      <formula>2.51</formula>
    </cfRule>
    <cfRule type="cellIs" dxfId="893" priority="149" operator="greaterThanOrEqual">
      <formula>2</formula>
    </cfRule>
    <cfRule type="cellIs" dxfId="892" priority="150" operator="greaterThanOrEqual">
      <formula>0</formula>
    </cfRule>
  </conditionalFormatting>
  <conditionalFormatting sqref="F71">
    <cfRule type="cellIs" dxfId="891" priority="142" operator="equal">
      <formula>4</formula>
    </cfRule>
    <cfRule type="cellIs" dxfId="890" priority="143" operator="greaterThanOrEqual">
      <formula>2.51</formula>
    </cfRule>
    <cfRule type="cellIs" dxfId="889" priority="144" operator="greaterThanOrEqual">
      <formula>2</formula>
    </cfRule>
    <cfRule type="cellIs" dxfId="888" priority="145" operator="greaterThanOrEqual">
      <formula>0</formula>
    </cfRule>
  </conditionalFormatting>
  <conditionalFormatting sqref="F71">
    <cfRule type="cellIs" dxfId="887" priority="141" operator="equal">
      <formula>"N/A"</formula>
    </cfRule>
  </conditionalFormatting>
  <conditionalFormatting sqref="F71">
    <cfRule type="cellIs" dxfId="886" priority="137" operator="equal">
      <formula>4</formula>
    </cfRule>
    <cfRule type="cellIs" dxfId="885" priority="139" operator="greaterThanOrEqual">
      <formula>2</formula>
    </cfRule>
    <cfRule type="cellIs" dxfId="884" priority="140" operator="greaterThanOrEqual">
      <formula>0</formula>
    </cfRule>
  </conditionalFormatting>
  <conditionalFormatting sqref="F71">
    <cfRule type="cellIs" dxfId="883" priority="136" operator="equal">
      <formula>"N/A"</formula>
    </cfRule>
  </conditionalFormatting>
  <conditionalFormatting sqref="F79">
    <cfRule type="cellIs" dxfId="882" priority="123" operator="greaterThanOrEqual">
      <formula>2.51</formula>
    </cfRule>
    <cfRule type="cellIs" dxfId="881" priority="131" operator="equal">
      <formula>"N/A"</formula>
    </cfRule>
    <cfRule type="cellIs" dxfId="880" priority="132" operator="equal">
      <formula>4</formula>
    </cfRule>
    <cfRule type="cellIs" dxfId="879" priority="133" operator="greaterThanOrEqual">
      <formula>2.51</formula>
    </cfRule>
    <cfRule type="cellIs" dxfId="878" priority="134" operator="greaterThanOrEqual">
      <formula>2</formula>
    </cfRule>
    <cfRule type="cellIs" dxfId="877" priority="135" operator="greaterThanOrEqual">
      <formula>0</formula>
    </cfRule>
  </conditionalFormatting>
  <conditionalFormatting sqref="F79">
    <cfRule type="cellIs" dxfId="876" priority="127" operator="equal">
      <formula>4</formula>
    </cfRule>
    <cfRule type="cellIs" dxfId="875" priority="128" operator="greaterThanOrEqual">
      <formula>2.51</formula>
    </cfRule>
    <cfRule type="cellIs" dxfId="874" priority="129" operator="greaterThanOrEqual">
      <formula>2</formula>
    </cfRule>
    <cfRule type="cellIs" dxfId="873" priority="130" operator="greaterThanOrEqual">
      <formula>0</formula>
    </cfRule>
  </conditionalFormatting>
  <conditionalFormatting sqref="F79">
    <cfRule type="cellIs" dxfId="872" priority="126" operator="equal">
      <formula>"N/A"</formula>
    </cfRule>
  </conditionalFormatting>
  <conditionalFormatting sqref="F79">
    <cfRule type="cellIs" dxfId="871" priority="122" operator="equal">
      <formula>4</formula>
    </cfRule>
    <cfRule type="cellIs" dxfId="870" priority="124" operator="greaterThanOrEqual">
      <formula>2</formula>
    </cfRule>
    <cfRule type="cellIs" dxfId="869" priority="125" operator="greaterThanOrEqual">
      <formula>0</formula>
    </cfRule>
  </conditionalFormatting>
  <conditionalFormatting sqref="F79">
    <cfRule type="cellIs" dxfId="868" priority="121" operator="equal">
      <formula>"N/A"</formula>
    </cfRule>
  </conditionalFormatting>
  <conditionalFormatting sqref="F88">
    <cfRule type="cellIs" dxfId="867" priority="116" operator="equal">
      <formula>"N/A"</formula>
    </cfRule>
    <cfRule type="cellIs" dxfId="866" priority="117" operator="equal">
      <formula>4</formula>
    </cfRule>
    <cfRule type="cellIs" dxfId="865" priority="118" operator="greaterThanOrEqual">
      <formula>2.51</formula>
    </cfRule>
    <cfRule type="cellIs" dxfId="864" priority="119" operator="greaterThanOrEqual">
      <formula>2</formula>
    </cfRule>
    <cfRule type="cellIs" dxfId="863" priority="120" operator="greaterThanOrEqual">
      <formula>0</formula>
    </cfRule>
  </conditionalFormatting>
  <conditionalFormatting sqref="F88">
    <cfRule type="cellIs" dxfId="862" priority="112" operator="equal">
      <formula>4</formula>
    </cfRule>
    <cfRule type="cellIs" dxfId="861" priority="113" operator="greaterThanOrEqual">
      <formula>2.51</formula>
    </cfRule>
    <cfRule type="cellIs" dxfId="860" priority="114" operator="greaterThanOrEqual">
      <formula>2</formula>
    </cfRule>
    <cfRule type="cellIs" dxfId="859" priority="115" operator="greaterThanOrEqual">
      <formula>0</formula>
    </cfRule>
  </conditionalFormatting>
  <conditionalFormatting sqref="F88">
    <cfRule type="cellIs" dxfId="858" priority="111" operator="equal">
      <formula>"N/A"</formula>
    </cfRule>
  </conditionalFormatting>
  <conditionalFormatting sqref="F88">
    <cfRule type="cellIs" dxfId="857" priority="107" operator="equal">
      <formula>4</formula>
    </cfRule>
    <cfRule type="cellIs" dxfId="856" priority="108" operator="greaterThanOrEqual">
      <formula>2.51</formula>
    </cfRule>
    <cfRule type="cellIs" dxfId="855" priority="109" operator="greaterThanOrEqual">
      <formula>2</formula>
    </cfRule>
    <cfRule type="cellIs" dxfId="854" priority="110" operator="greaterThanOrEqual">
      <formula>0</formula>
    </cfRule>
  </conditionalFormatting>
  <conditionalFormatting sqref="F88">
    <cfRule type="cellIs" dxfId="853" priority="106" operator="equal">
      <formula>"N/A"</formula>
    </cfRule>
  </conditionalFormatting>
  <conditionalFormatting sqref="F95">
    <cfRule type="cellIs" dxfId="852" priority="101" operator="equal">
      <formula>"N/A"</formula>
    </cfRule>
    <cfRule type="cellIs" dxfId="851" priority="102" operator="equal">
      <formula>4</formula>
    </cfRule>
    <cfRule type="cellIs" dxfId="850" priority="103" operator="greaterThanOrEqual">
      <formula>2.51</formula>
    </cfRule>
    <cfRule type="cellIs" dxfId="849" priority="104" operator="greaterThanOrEqual">
      <formula>2</formula>
    </cfRule>
    <cfRule type="cellIs" dxfId="848" priority="105" operator="greaterThanOrEqual">
      <formula>0</formula>
    </cfRule>
  </conditionalFormatting>
  <conditionalFormatting sqref="F95">
    <cfRule type="cellIs" dxfId="847" priority="97" operator="equal">
      <formula>4</formula>
    </cfRule>
    <cfRule type="cellIs" dxfId="846" priority="98" operator="greaterThanOrEqual">
      <formula>2.51</formula>
    </cfRule>
    <cfRule type="cellIs" dxfId="845" priority="99" operator="greaterThanOrEqual">
      <formula>2</formula>
    </cfRule>
    <cfRule type="cellIs" dxfId="844" priority="100" operator="greaterThanOrEqual">
      <formula>0</formula>
    </cfRule>
  </conditionalFormatting>
  <conditionalFormatting sqref="F95">
    <cfRule type="cellIs" dxfId="843" priority="96" operator="equal">
      <formula>"N/A"</formula>
    </cfRule>
  </conditionalFormatting>
  <conditionalFormatting sqref="F95">
    <cfRule type="cellIs" dxfId="842" priority="92" operator="equal">
      <formula>4</formula>
    </cfRule>
    <cfRule type="cellIs" dxfId="841" priority="93" operator="greaterThanOrEqual">
      <formula>2.51</formula>
    </cfRule>
    <cfRule type="cellIs" dxfId="840" priority="94" operator="greaterThanOrEqual">
      <formula>2</formula>
    </cfRule>
    <cfRule type="cellIs" dxfId="839" priority="95" operator="greaterThanOrEqual">
      <formula>0</formula>
    </cfRule>
  </conditionalFormatting>
  <conditionalFormatting sqref="F95">
    <cfRule type="cellIs" dxfId="838" priority="91" operator="equal">
      <formula>"N/A"</formula>
    </cfRule>
  </conditionalFormatting>
  <conditionalFormatting sqref="F101">
    <cfRule type="cellIs" dxfId="837" priority="86" operator="equal">
      <formula>"N/A"</formula>
    </cfRule>
    <cfRule type="cellIs" dxfId="836" priority="87" operator="equal">
      <formula>4</formula>
    </cfRule>
    <cfRule type="cellIs" dxfId="835" priority="88" operator="greaterThanOrEqual">
      <formula>2.51</formula>
    </cfRule>
    <cfRule type="cellIs" dxfId="834" priority="89" operator="greaterThanOrEqual">
      <formula>2</formula>
    </cfRule>
    <cfRule type="cellIs" dxfId="833" priority="90" operator="greaterThanOrEqual">
      <formula>0</formula>
    </cfRule>
  </conditionalFormatting>
  <conditionalFormatting sqref="F101">
    <cfRule type="cellIs" dxfId="832" priority="82" operator="equal">
      <formula>4</formula>
    </cfRule>
    <cfRule type="cellIs" dxfId="831" priority="83" operator="greaterThanOrEqual">
      <formula>2.51</formula>
    </cfRule>
    <cfRule type="cellIs" dxfId="830" priority="84" operator="greaterThanOrEqual">
      <formula>2</formula>
    </cfRule>
    <cfRule type="cellIs" dxfId="829" priority="85" operator="greaterThanOrEqual">
      <formula>0</formula>
    </cfRule>
  </conditionalFormatting>
  <conditionalFormatting sqref="F101">
    <cfRule type="cellIs" dxfId="828" priority="81" operator="equal">
      <formula>"N/A"</formula>
    </cfRule>
  </conditionalFormatting>
  <conditionalFormatting sqref="F101">
    <cfRule type="cellIs" dxfId="827" priority="77" operator="equal">
      <formula>4</formula>
    </cfRule>
    <cfRule type="cellIs" dxfId="826" priority="78" operator="greaterThanOrEqual">
      <formula>2.51</formula>
    </cfRule>
    <cfRule type="cellIs" dxfId="825" priority="79" operator="greaterThanOrEqual">
      <formula>2</formula>
    </cfRule>
    <cfRule type="cellIs" dxfId="824" priority="80" operator="greaterThanOrEqual">
      <formula>0</formula>
    </cfRule>
  </conditionalFormatting>
  <conditionalFormatting sqref="F101">
    <cfRule type="cellIs" dxfId="823" priority="76" operator="equal">
      <formula>"N/A"</formula>
    </cfRule>
  </conditionalFormatting>
  <conditionalFormatting sqref="F108">
    <cfRule type="cellIs" dxfId="822" priority="71" operator="equal">
      <formula>"N/A"</formula>
    </cfRule>
    <cfRule type="cellIs" dxfId="821" priority="72" operator="equal">
      <formula>4</formula>
    </cfRule>
    <cfRule type="cellIs" dxfId="820" priority="73" operator="greaterThanOrEqual">
      <formula>2.51</formula>
    </cfRule>
    <cfRule type="cellIs" dxfId="819" priority="74" operator="greaterThanOrEqual">
      <formula>2</formula>
    </cfRule>
    <cfRule type="cellIs" dxfId="818" priority="75" operator="greaterThanOrEqual">
      <formula>0</formula>
    </cfRule>
  </conditionalFormatting>
  <conditionalFormatting sqref="F108">
    <cfRule type="cellIs" dxfId="817" priority="67" operator="equal">
      <formula>4</formula>
    </cfRule>
    <cfRule type="cellIs" dxfId="816" priority="68" operator="greaterThanOrEqual">
      <formula>2.51</formula>
    </cfRule>
    <cfRule type="cellIs" dxfId="815" priority="69" operator="greaterThanOrEqual">
      <formula>2</formula>
    </cfRule>
    <cfRule type="cellIs" dxfId="814" priority="70" operator="greaterThanOrEqual">
      <formula>0</formula>
    </cfRule>
  </conditionalFormatting>
  <conditionalFormatting sqref="F108">
    <cfRule type="cellIs" dxfId="813" priority="66" operator="equal">
      <formula>"N/A"</formula>
    </cfRule>
  </conditionalFormatting>
  <conditionalFormatting sqref="F108">
    <cfRule type="cellIs" dxfId="812" priority="62" operator="equal">
      <formula>4</formula>
    </cfRule>
    <cfRule type="cellIs" dxfId="811" priority="63" operator="greaterThanOrEqual">
      <formula>2.51</formula>
    </cfRule>
    <cfRule type="cellIs" dxfId="810" priority="64" operator="greaterThanOrEqual">
      <formula>2</formula>
    </cfRule>
    <cfRule type="cellIs" dxfId="809" priority="65" operator="greaterThanOrEqual">
      <formula>0</formula>
    </cfRule>
  </conditionalFormatting>
  <conditionalFormatting sqref="F108">
    <cfRule type="cellIs" dxfId="808" priority="61" operator="equal">
      <formula>"N/A"</formula>
    </cfRule>
  </conditionalFormatting>
  <conditionalFormatting sqref="F116">
    <cfRule type="cellIs" dxfId="807" priority="56" operator="equal">
      <formula>"N/A"</formula>
    </cfRule>
    <cfRule type="cellIs" dxfId="806" priority="57" operator="equal">
      <formula>4</formula>
    </cfRule>
    <cfRule type="cellIs" dxfId="805" priority="58" operator="greaterThanOrEqual">
      <formula>2.51</formula>
    </cfRule>
    <cfRule type="cellIs" dxfId="804" priority="59" operator="greaterThanOrEqual">
      <formula>2</formula>
    </cfRule>
    <cfRule type="cellIs" dxfId="803" priority="60" operator="greaterThanOrEqual">
      <formula>0</formula>
    </cfRule>
  </conditionalFormatting>
  <conditionalFormatting sqref="F116">
    <cfRule type="cellIs" dxfId="802" priority="52" operator="equal">
      <formula>4</formula>
    </cfRule>
    <cfRule type="cellIs" dxfId="801" priority="53" operator="greaterThanOrEqual">
      <formula>2.51</formula>
    </cfRule>
    <cfRule type="cellIs" dxfId="800" priority="54" operator="greaterThanOrEqual">
      <formula>2</formula>
    </cfRule>
    <cfRule type="cellIs" dxfId="799" priority="55" operator="greaterThanOrEqual">
      <formula>0</formula>
    </cfRule>
  </conditionalFormatting>
  <conditionalFormatting sqref="F116">
    <cfRule type="cellIs" dxfId="798" priority="51" operator="equal">
      <formula>"N/A"</formula>
    </cfRule>
  </conditionalFormatting>
  <conditionalFormatting sqref="F116">
    <cfRule type="cellIs" dxfId="797" priority="47" operator="equal">
      <formula>4</formula>
    </cfRule>
    <cfRule type="cellIs" dxfId="796" priority="48" operator="greaterThanOrEqual">
      <formula>2.51</formula>
    </cfRule>
    <cfRule type="cellIs" dxfId="795" priority="49" operator="greaterThanOrEqual">
      <formula>2</formula>
    </cfRule>
    <cfRule type="cellIs" dxfId="794" priority="50" operator="greaterThanOrEqual">
      <formula>0</formula>
    </cfRule>
  </conditionalFormatting>
  <conditionalFormatting sqref="F116">
    <cfRule type="cellIs" dxfId="793" priority="46" operator="equal">
      <formula>"N/A"</formula>
    </cfRule>
  </conditionalFormatting>
  <conditionalFormatting sqref="F122">
    <cfRule type="cellIs" dxfId="792" priority="41" operator="equal">
      <formula>"N/A"</formula>
    </cfRule>
    <cfRule type="cellIs" dxfId="791" priority="42" operator="equal">
      <formula>4</formula>
    </cfRule>
    <cfRule type="cellIs" dxfId="790" priority="43" operator="greaterThanOrEqual">
      <formula>2.51</formula>
    </cfRule>
    <cfRule type="cellIs" dxfId="789" priority="44" operator="greaterThanOrEqual">
      <formula>2</formula>
    </cfRule>
    <cfRule type="cellIs" dxfId="788" priority="45" operator="greaterThanOrEqual">
      <formula>0</formula>
    </cfRule>
  </conditionalFormatting>
  <conditionalFormatting sqref="F122">
    <cfRule type="cellIs" dxfId="787" priority="37" operator="equal">
      <formula>4</formula>
    </cfRule>
    <cfRule type="cellIs" dxfId="786" priority="38" operator="greaterThanOrEqual">
      <formula>2.51</formula>
    </cfRule>
    <cfRule type="cellIs" dxfId="785" priority="39" operator="greaterThanOrEqual">
      <formula>2</formula>
    </cfRule>
    <cfRule type="cellIs" dxfId="784" priority="40" operator="greaterThanOrEqual">
      <formula>0</formula>
    </cfRule>
  </conditionalFormatting>
  <conditionalFormatting sqref="F122">
    <cfRule type="cellIs" dxfId="783" priority="36" operator="equal">
      <formula>"N/A"</formula>
    </cfRule>
  </conditionalFormatting>
  <conditionalFormatting sqref="F122">
    <cfRule type="cellIs" dxfId="782" priority="32" operator="equal">
      <formula>4</formula>
    </cfRule>
    <cfRule type="cellIs" dxfId="781" priority="33" operator="greaterThanOrEqual">
      <formula>2.51</formula>
    </cfRule>
    <cfRule type="cellIs" dxfId="780" priority="34" operator="greaterThanOrEqual">
      <formula>2</formula>
    </cfRule>
    <cfRule type="cellIs" dxfId="779" priority="35" operator="greaterThanOrEqual">
      <formula>0</formula>
    </cfRule>
  </conditionalFormatting>
  <conditionalFormatting sqref="F122">
    <cfRule type="cellIs" dxfId="778" priority="31" operator="equal">
      <formula>"N/A"</formula>
    </cfRule>
  </conditionalFormatting>
  <conditionalFormatting sqref="F131">
    <cfRule type="cellIs" dxfId="777" priority="26" operator="equal">
      <formula>"N/A"</formula>
    </cfRule>
    <cfRule type="cellIs" dxfId="776" priority="27" operator="equal">
      <formula>4</formula>
    </cfRule>
    <cfRule type="cellIs" dxfId="775" priority="28" operator="greaterThanOrEqual">
      <formula>2.51</formula>
    </cfRule>
    <cfRule type="cellIs" dxfId="774" priority="29" operator="greaterThanOrEqual">
      <formula>2</formula>
    </cfRule>
    <cfRule type="cellIs" dxfId="773" priority="30" operator="greaterThanOrEqual">
      <formula>0</formula>
    </cfRule>
  </conditionalFormatting>
  <conditionalFormatting sqref="F131">
    <cfRule type="cellIs" dxfId="772" priority="22" operator="equal">
      <formula>4</formula>
    </cfRule>
    <cfRule type="cellIs" dxfId="771" priority="23" operator="greaterThanOrEqual">
      <formula>2.51</formula>
    </cfRule>
    <cfRule type="cellIs" dxfId="770" priority="24" operator="greaterThanOrEqual">
      <formula>2</formula>
    </cfRule>
    <cfRule type="cellIs" dxfId="769" priority="25" operator="greaterThanOrEqual">
      <formula>0</formula>
    </cfRule>
  </conditionalFormatting>
  <conditionalFormatting sqref="F131">
    <cfRule type="cellIs" dxfId="768" priority="21" operator="equal">
      <formula>"N/A"</formula>
    </cfRule>
  </conditionalFormatting>
  <conditionalFormatting sqref="F131">
    <cfRule type="cellIs" dxfId="767" priority="17" operator="equal">
      <formula>4</formula>
    </cfRule>
    <cfRule type="cellIs" dxfId="766" priority="18" operator="greaterThanOrEqual">
      <formula>2.51</formula>
    </cfRule>
    <cfRule type="cellIs" dxfId="765" priority="19" operator="greaterThanOrEqual">
      <formula>2</formula>
    </cfRule>
    <cfRule type="cellIs" dxfId="764" priority="20" operator="greaterThanOrEqual">
      <formula>0</formula>
    </cfRule>
  </conditionalFormatting>
  <conditionalFormatting sqref="F131">
    <cfRule type="cellIs" dxfId="763" priority="16" operator="equal">
      <formula>"N/A"</formula>
    </cfRule>
  </conditionalFormatting>
  <conditionalFormatting sqref="F137">
    <cfRule type="cellIs" dxfId="762" priority="11" operator="equal">
      <formula>"N/A"</formula>
    </cfRule>
    <cfRule type="cellIs" dxfId="761" priority="12" operator="equal">
      <formula>4</formula>
    </cfRule>
    <cfRule type="cellIs" dxfId="760" priority="13" operator="greaterThanOrEqual">
      <formula>2.51</formula>
    </cfRule>
    <cfRule type="cellIs" dxfId="759" priority="14" operator="greaterThanOrEqual">
      <formula>2</formula>
    </cfRule>
    <cfRule type="cellIs" dxfId="758" priority="15" operator="greaterThanOrEqual">
      <formula>0</formula>
    </cfRule>
  </conditionalFormatting>
  <conditionalFormatting sqref="F137">
    <cfRule type="cellIs" dxfId="757" priority="7" operator="equal">
      <formula>4</formula>
    </cfRule>
    <cfRule type="cellIs" dxfId="756" priority="8" operator="greaterThanOrEqual">
      <formula>2.51</formula>
    </cfRule>
    <cfRule type="cellIs" dxfId="755" priority="9" operator="greaterThanOrEqual">
      <formula>2</formula>
    </cfRule>
    <cfRule type="cellIs" dxfId="754" priority="10" operator="greaterThanOrEqual">
      <formula>0</formula>
    </cfRule>
  </conditionalFormatting>
  <conditionalFormatting sqref="F137">
    <cfRule type="cellIs" dxfId="753" priority="6" operator="equal">
      <formula>"N/A"</formula>
    </cfRule>
  </conditionalFormatting>
  <conditionalFormatting sqref="F137">
    <cfRule type="cellIs" dxfId="752" priority="2" operator="equal">
      <formula>4</formula>
    </cfRule>
    <cfRule type="cellIs" dxfId="751" priority="3" operator="greaterThanOrEqual">
      <formula>2.51</formula>
    </cfRule>
    <cfRule type="cellIs" dxfId="750" priority="4" operator="greaterThanOrEqual">
      <formula>2</formula>
    </cfRule>
    <cfRule type="cellIs" dxfId="749" priority="5" operator="greaterThanOrEqual">
      <formula>0</formula>
    </cfRule>
  </conditionalFormatting>
  <conditionalFormatting sqref="F137">
    <cfRule type="cellIs" dxfId="748" priority="1" operator="equal">
      <formula>"N/A"</formula>
    </cfRule>
  </conditionalFormatting>
  <pageMargins left="0.7" right="0.7" top="0.75" bottom="0.75" header="0.3" footer="0.3"/>
  <pageSetup scale="89" fitToHeight="4" orientation="portrait" r:id="rId1"/>
  <headerFooter>
    <oddFooter>&amp;L&amp;8AE-PSOS-FR-08-E / Rev 2.0
(01-Apr-2022)&amp;R&amp;8Page &amp;P of &amp;N&amp;C&amp;"Calibri"&amp;11&amp;K000000&amp;"Calibri,Regular"&amp;8&amp;K000000Adient plc
Proprietary and Confidential_x000D_&amp;1#&amp;"Calibri"&amp;10&amp;K000000Adient – INTERNAL</oddFooter>
  </headerFooter>
  <rowBreaks count="3" manualBreakCount="3">
    <brk id="36" max="16383" man="1"/>
    <brk id="72" max="16383" man="1"/>
    <brk id="109" max="16383" man="1"/>
  </rowBreaks>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700-000000000000}">
          <x14:formula1>
            <xm:f>Settings!$A$2:$A$6</xm:f>
          </x14:formula1>
          <xm:sqref>F134:F136 F125:F130 F119:F121 F112:F115 F38:F51 F55:F70 F74:F78 F82:F87 F91:F94 F98:F100 F104:F107 F4:F9 F13:F19 F23:F27 F31:F34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FF00"/>
  </sheetPr>
  <dimension ref="A1:H55"/>
  <sheetViews>
    <sheetView zoomScaleNormal="100" zoomScaleSheetLayoutView="70" zoomScalePageLayoutView="60" workbookViewId="0">
      <selection activeCell="C9" sqref="A4:C9"/>
    </sheetView>
  </sheetViews>
  <sheetFormatPr defaultColWidth="9.140625" defaultRowHeight="14.25" x14ac:dyDescent="0.2"/>
  <cols>
    <col min="1" max="1" width="9.7109375" style="6" customWidth="1"/>
    <col min="2" max="2" width="28.7109375" style="6" customWidth="1"/>
    <col min="3" max="3" width="66.7109375" style="6" customWidth="1"/>
    <col min="4" max="4" width="12.7109375" style="17" customWidth="1"/>
    <col min="5" max="5" width="66.7109375" style="92" customWidth="1"/>
    <col min="6" max="7" width="12.7109375" style="6" customWidth="1"/>
    <col min="8" max="16384" width="9.140625" style="6"/>
  </cols>
  <sheetData>
    <row r="1" spans="1:7" ht="31.5" customHeight="1" x14ac:dyDescent="0.2">
      <c r="B1" s="65" t="s">
        <v>312</v>
      </c>
      <c r="C1" s="44"/>
      <c r="D1" s="45" t="s">
        <v>130</v>
      </c>
      <c r="E1" s="1"/>
      <c r="F1" s="1"/>
    </row>
    <row r="2" spans="1:7" x14ac:dyDescent="0.2">
      <c r="A2" s="47" t="s">
        <v>313</v>
      </c>
      <c r="B2" s="1"/>
      <c r="C2" s="1"/>
      <c r="D2" s="4"/>
      <c r="F2" s="13"/>
      <c r="G2" s="5"/>
    </row>
    <row r="3" spans="1:7" s="12" customFormat="1" ht="15" x14ac:dyDescent="0.2">
      <c r="A3" s="50" t="s">
        <v>132</v>
      </c>
      <c r="B3" s="51" t="s">
        <v>133</v>
      </c>
      <c r="C3" s="51" t="s">
        <v>134</v>
      </c>
      <c r="D3" s="69" t="s">
        <v>135</v>
      </c>
      <c r="E3" s="63" t="s">
        <v>136</v>
      </c>
      <c r="F3" s="52" t="s">
        <v>100</v>
      </c>
      <c r="G3" s="52"/>
    </row>
    <row r="4" spans="1:7" ht="25.5" x14ac:dyDescent="0.2">
      <c r="A4" s="53" t="s">
        <v>314</v>
      </c>
      <c r="B4" s="212" t="s">
        <v>315</v>
      </c>
      <c r="C4" s="54" t="s">
        <v>316</v>
      </c>
      <c r="D4" s="91"/>
      <c r="E4" s="91"/>
      <c r="F4" s="62"/>
    </row>
    <row r="5" spans="1:7" x14ac:dyDescent="0.2">
      <c r="A5" s="55"/>
      <c r="B5" s="213"/>
      <c r="C5" s="54" t="s">
        <v>317</v>
      </c>
      <c r="D5" s="91"/>
      <c r="E5" s="91"/>
      <c r="F5" s="62"/>
    </row>
    <row r="6" spans="1:7" ht="27.75" customHeight="1" x14ac:dyDescent="0.2">
      <c r="A6" s="55"/>
      <c r="B6" s="213"/>
      <c r="C6" s="54" t="s">
        <v>318</v>
      </c>
      <c r="D6" s="91"/>
      <c r="E6" s="91"/>
      <c r="F6" s="62"/>
    </row>
    <row r="7" spans="1:7" x14ac:dyDescent="0.2">
      <c r="A7" s="55"/>
      <c r="B7" s="213"/>
      <c r="C7" s="54" t="s">
        <v>319</v>
      </c>
      <c r="D7" s="91"/>
      <c r="E7" s="91"/>
      <c r="F7" s="62"/>
    </row>
    <row r="8" spans="1:7" x14ac:dyDescent="0.2">
      <c r="A8" s="56"/>
      <c r="B8" s="214"/>
      <c r="C8" s="54" t="s">
        <v>320</v>
      </c>
      <c r="D8" s="91"/>
      <c r="E8" s="91"/>
      <c r="F8" s="62"/>
    </row>
    <row r="9" spans="1:7" ht="15" x14ac:dyDescent="0.2">
      <c r="A9" s="3"/>
      <c r="B9" s="1"/>
      <c r="C9" s="1"/>
      <c r="D9" s="1"/>
      <c r="E9" s="64" t="s">
        <v>145</v>
      </c>
      <c r="F9" s="58" t="str">
        <f>IF(COUNT(F4:F8)=0,"N/A",SUM(F4:F8)/COUNT(F4:F8))</f>
        <v>N/A</v>
      </c>
      <c r="G9" s="13"/>
    </row>
    <row r="10" spans="1:7" s="8" customFormat="1" x14ac:dyDescent="0.2">
      <c r="A10" s="70" t="s">
        <v>321</v>
      </c>
      <c r="B10" s="1"/>
      <c r="C10" s="4"/>
      <c r="D10" s="1"/>
      <c r="E10" s="93"/>
      <c r="F10" s="13"/>
      <c r="G10" s="13"/>
    </row>
    <row r="11" spans="1:7" s="8" customFormat="1" ht="15" x14ac:dyDescent="0.25">
      <c r="A11" s="71" t="s">
        <v>132</v>
      </c>
      <c r="B11" s="72" t="s">
        <v>133</v>
      </c>
      <c r="C11" s="52" t="s">
        <v>322</v>
      </c>
      <c r="D11" s="69" t="s">
        <v>135</v>
      </c>
      <c r="E11" s="63" t="s">
        <v>136</v>
      </c>
      <c r="F11" s="63" t="s">
        <v>100</v>
      </c>
      <c r="G11" s="73" t="s">
        <v>323</v>
      </c>
    </row>
    <row r="12" spans="1:7" s="8" customFormat="1" ht="38.25" x14ac:dyDescent="0.2">
      <c r="A12" s="53" t="s">
        <v>324</v>
      </c>
      <c r="B12" s="215" t="s">
        <v>325</v>
      </c>
      <c r="C12" s="74" t="s">
        <v>326</v>
      </c>
      <c r="D12" s="91"/>
      <c r="E12" s="91"/>
      <c r="F12" s="82"/>
      <c r="G12" s="75">
        <v>4</v>
      </c>
    </row>
    <row r="13" spans="1:7" s="8" customFormat="1" ht="38.25" x14ac:dyDescent="0.2">
      <c r="A13" s="55"/>
      <c r="B13" s="216"/>
      <c r="C13" s="74" t="s">
        <v>327</v>
      </c>
      <c r="D13" s="91"/>
      <c r="E13" s="91"/>
      <c r="F13" s="82"/>
      <c r="G13" s="75">
        <v>3</v>
      </c>
    </row>
    <row r="14" spans="1:7" s="8" customFormat="1" ht="38.25" x14ac:dyDescent="0.2">
      <c r="A14" s="55"/>
      <c r="B14" s="216"/>
      <c r="C14" s="74" t="s">
        <v>328</v>
      </c>
      <c r="D14" s="91"/>
      <c r="E14" s="91"/>
      <c r="F14" s="82"/>
      <c r="G14" s="75">
        <v>2</v>
      </c>
    </row>
    <row r="15" spans="1:7" s="8" customFormat="1" ht="25.5" x14ac:dyDescent="0.2">
      <c r="A15" s="56"/>
      <c r="B15" s="217"/>
      <c r="C15" s="74" t="s">
        <v>329</v>
      </c>
      <c r="D15" s="91"/>
      <c r="E15" s="91"/>
      <c r="F15" s="82"/>
      <c r="G15" s="75">
        <v>1</v>
      </c>
    </row>
    <row r="16" spans="1:7" s="8" customFormat="1" x14ac:dyDescent="0.2">
      <c r="A16" s="3"/>
      <c r="B16" s="1"/>
      <c r="C16" s="4"/>
      <c r="D16" s="92"/>
      <c r="E16" s="64" t="s">
        <v>330</v>
      </c>
      <c r="F16" s="62"/>
      <c r="G16" s="52"/>
    </row>
    <row r="17" spans="1:8" s="8" customFormat="1" ht="15" x14ac:dyDescent="0.2">
      <c r="A17" s="3"/>
      <c r="B17" s="1"/>
      <c r="C17" s="4"/>
      <c r="D17" s="92"/>
      <c r="E17" s="57" t="s">
        <v>100</v>
      </c>
      <c r="F17" s="134" t="str">
        <f>IF(F16="","N/A",F16)</f>
        <v>N/A</v>
      </c>
      <c r="G17" s="13"/>
    </row>
    <row r="18" spans="1:8" s="9" customFormat="1" ht="15" x14ac:dyDescent="0.25">
      <c r="A18" s="50" t="s">
        <v>132</v>
      </c>
      <c r="B18" s="51" t="s">
        <v>133</v>
      </c>
      <c r="C18" s="52" t="s">
        <v>322</v>
      </c>
      <c r="D18" s="52" t="s">
        <v>135</v>
      </c>
      <c r="E18" s="63" t="s">
        <v>136</v>
      </c>
      <c r="F18" s="63" t="s">
        <v>100</v>
      </c>
      <c r="G18" s="73" t="s">
        <v>323</v>
      </c>
    </row>
    <row r="19" spans="1:8" s="8" customFormat="1" ht="56.25" customHeight="1" x14ac:dyDescent="0.2">
      <c r="A19" s="53" t="s">
        <v>331</v>
      </c>
      <c r="B19" s="212" t="s">
        <v>332</v>
      </c>
      <c r="C19" s="54" t="s">
        <v>333</v>
      </c>
      <c r="D19" s="91"/>
      <c r="E19" s="91"/>
      <c r="F19" s="75"/>
      <c r="G19" s="75">
        <v>4</v>
      </c>
      <c r="H19" s="6"/>
    </row>
    <row r="20" spans="1:8" s="8" customFormat="1" ht="56.25" customHeight="1" x14ac:dyDescent="0.2">
      <c r="A20" s="55"/>
      <c r="B20" s="213"/>
      <c r="C20" s="54" t="s">
        <v>334</v>
      </c>
      <c r="D20" s="91"/>
      <c r="E20" s="91"/>
      <c r="F20" s="75"/>
      <c r="G20" s="75">
        <v>3</v>
      </c>
      <c r="H20" s="6"/>
    </row>
    <row r="21" spans="1:8" s="8" customFormat="1" ht="56.25" customHeight="1" x14ac:dyDescent="0.2">
      <c r="A21" s="55"/>
      <c r="B21" s="213"/>
      <c r="C21" s="54" t="s">
        <v>335</v>
      </c>
      <c r="D21" s="91"/>
      <c r="E21" s="91"/>
      <c r="F21" s="75"/>
      <c r="G21" s="75">
        <v>2</v>
      </c>
      <c r="H21" s="6"/>
    </row>
    <row r="22" spans="1:8" s="8" customFormat="1" x14ac:dyDescent="0.2">
      <c r="A22" s="56"/>
      <c r="B22" s="214"/>
      <c r="C22" s="54" t="s">
        <v>336</v>
      </c>
      <c r="D22" s="91"/>
      <c r="E22" s="91"/>
      <c r="F22" s="75"/>
      <c r="G22" s="75">
        <v>1</v>
      </c>
      <c r="H22" s="6"/>
    </row>
    <row r="23" spans="1:8" s="8" customFormat="1" x14ac:dyDescent="0.2">
      <c r="A23" s="3"/>
      <c r="B23" s="1"/>
      <c r="C23" s="4"/>
      <c r="D23" s="92"/>
      <c r="E23" s="64" t="s">
        <v>330</v>
      </c>
      <c r="F23" s="62"/>
      <c r="G23" s="52"/>
    </row>
    <row r="24" spans="1:8" s="8" customFormat="1" ht="15" x14ac:dyDescent="0.2">
      <c r="A24" s="3"/>
      <c r="B24" s="1"/>
      <c r="C24" s="4"/>
      <c r="D24" s="92"/>
      <c r="E24" s="57" t="s">
        <v>100</v>
      </c>
      <c r="F24" s="134" t="str">
        <f>IF(F23="","N/A",F23)</f>
        <v>N/A</v>
      </c>
      <c r="G24" s="13"/>
      <c r="H24" s="6"/>
    </row>
    <row r="25" spans="1:8" s="9" customFormat="1" ht="15" x14ac:dyDescent="0.25">
      <c r="A25" s="50" t="s">
        <v>132</v>
      </c>
      <c r="B25" s="51" t="s">
        <v>133</v>
      </c>
      <c r="C25" s="52" t="s">
        <v>322</v>
      </c>
      <c r="D25" s="52" t="s">
        <v>135</v>
      </c>
      <c r="E25" s="63" t="s">
        <v>136</v>
      </c>
      <c r="F25" s="63" t="s">
        <v>100</v>
      </c>
      <c r="G25" s="73" t="s">
        <v>323</v>
      </c>
    </row>
    <row r="26" spans="1:8" s="8" customFormat="1" ht="25.5" x14ac:dyDescent="0.2">
      <c r="A26" s="53" t="s">
        <v>337</v>
      </c>
      <c r="B26" s="215" t="s">
        <v>338</v>
      </c>
      <c r="C26" s="54" t="s">
        <v>339</v>
      </c>
      <c r="D26" s="91"/>
      <c r="E26" s="91"/>
      <c r="F26" s="75"/>
      <c r="G26" s="75">
        <v>4</v>
      </c>
      <c r="H26" s="6"/>
    </row>
    <row r="27" spans="1:8" s="8" customFormat="1" ht="63.75" x14ac:dyDescent="0.2">
      <c r="A27" s="55"/>
      <c r="B27" s="216"/>
      <c r="C27" s="54" t="s">
        <v>340</v>
      </c>
      <c r="D27" s="91"/>
      <c r="E27" s="91"/>
      <c r="F27" s="75"/>
      <c r="G27" s="75">
        <v>3</v>
      </c>
      <c r="H27" s="6"/>
    </row>
    <row r="28" spans="1:8" s="8" customFormat="1" ht="38.25" x14ac:dyDescent="0.2">
      <c r="A28" s="55"/>
      <c r="B28" s="216"/>
      <c r="C28" s="54" t="s">
        <v>341</v>
      </c>
      <c r="D28" s="91"/>
      <c r="E28" s="91"/>
      <c r="F28" s="75"/>
      <c r="G28" s="75">
        <v>2</v>
      </c>
      <c r="H28" s="6"/>
    </row>
    <row r="29" spans="1:8" s="8" customFormat="1" x14ac:dyDescent="0.2">
      <c r="A29" s="56"/>
      <c r="B29" s="217"/>
      <c r="C29" s="54" t="s">
        <v>342</v>
      </c>
      <c r="D29" s="91"/>
      <c r="E29" s="91"/>
      <c r="F29" s="75"/>
      <c r="G29" s="75">
        <v>1</v>
      </c>
      <c r="H29" s="6"/>
    </row>
    <row r="30" spans="1:8" s="8" customFormat="1" x14ac:dyDescent="0.2">
      <c r="A30" s="3"/>
      <c r="B30" s="1"/>
      <c r="C30" s="4"/>
      <c r="D30" s="92"/>
      <c r="E30" s="64" t="s">
        <v>330</v>
      </c>
      <c r="F30" s="62"/>
      <c r="G30" s="52"/>
    </row>
    <row r="31" spans="1:8" s="8" customFormat="1" ht="15" x14ac:dyDescent="0.2">
      <c r="A31" s="3"/>
      <c r="B31" s="1"/>
      <c r="C31" s="4"/>
      <c r="D31" s="92"/>
      <c r="E31" s="57" t="s">
        <v>100</v>
      </c>
      <c r="F31" s="134" t="str">
        <f>IF(F30="","N/A",F30)</f>
        <v>N/A</v>
      </c>
      <c r="G31" s="13"/>
      <c r="H31" s="6"/>
    </row>
    <row r="32" spans="1:8" s="9" customFormat="1" ht="15" x14ac:dyDescent="0.25">
      <c r="A32" s="50" t="s">
        <v>132</v>
      </c>
      <c r="B32" s="51" t="s">
        <v>133</v>
      </c>
      <c r="C32" s="52" t="s">
        <v>322</v>
      </c>
      <c r="D32" s="52" t="s">
        <v>135</v>
      </c>
      <c r="E32" s="63" t="s">
        <v>136</v>
      </c>
      <c r="F32" s="63" t="s">
        <v>100</v>
      </c>
      <c r="G32" s="73" t="s">
        <v>323</v>
      </c>
    </row>
    <row r="33" spans="1:8" s="8" customFormat="1" ht="25.5" x14ac:dyDescent="0.2">
      <c r="A33" s="53" t="s">
        <v>343</v>
      </c>
      <c r="B33" s="215" t="s">
        <v>344</v>
      </c>
      <c r="C33" s="54" t="s">
        <v>345</v>
      </c>
      <c r="D33" s="91"/>
      <c r="E33" s="91"/>
      <c r="F33" s="75"/>
      <c r="G33" s="75">
        <v>4</v>
      </c>
      <c r="H33" s="6"/>
    </row>
    <row r="34" spans="1:8" s="8" customFormat="1" ht="105.75" customHeight="1" x14ac:dyDescent="0.2">
      <c r="A34" s="55"/>
      <c r="B34" s="216"/>
      <c r="C34" s="54" t="s">
        <v>346</v>
      </c>
      <c r="D34" s="91"/>
      <c r="E34" s="91"/>
      <c r="F34" s="75"/>
      <c r="G34" s="75">
        <v>3</v>
      </c>
      <c r="H34" s="6"/>
    </row>
    <row r="35" spans="1:8" s="8" customFormat="1" ht="66" customHeight="1" x14ac:dyDescent="0.2">
      <c r="A35" s="55"/>
      <c r="B35" s="216"/>
      <c r="C35" s="54" t="s">
        <v>347</v>
      </c>
      <c r="D35" s="91"/>
      <c r="E35" s="91"/>
      <c r="F35" s="75"/>
      <c r="G35" s="75">
        <v>2</v>
      </c>
      <c r="H35" s="6"/>
    </row>
    <row r="36" spans="1:8" s="8" customFormat="1" ht="25.5" x14ac:dyDescent="0.2">
      <c r="A36" s="56"/>
      <c r="B36" s="217"/>
      <c r="C36" s="54" t="s">
        <v>348</v>
      </c>
      <c r="D36" s="91"/>
      <c r="E36" s="91"/>
      <c r="F36" s="75"/>
      <c r="G36" s="75">
        <v>1</v>
      </c>
      <c r="H36" s="6"/>
    </row>
    <row r="37" spans="1:8" s="8" customFormat="1" x14ac:dyDescent="0.2">
      <c r="A37" s="3"/>
      <c r="B37" s="1"/>
      <c r="C37" s="4"/>
      <c r="D37" s="92"/>
      <c r="E37" s="64" t="s">
        <v>330</v>
      </c>
      <c r="F37" s="62"/>
      <c r="G37" s="52"/>
    </row>
    <row r="38" spans="1:8" s="8" customFormat="1" ht="15" x14ac:dyDescent="0.2">
      <c r="A38" s="3"/>
      <c r="B38" s="1"/>
      <c r="C38" s="4"/>
      <c r="D38" s="92"/>
      <c r="E38" s="57" t="s">
        <v>100</v>
      </c>
      <c r="F38" s="134" t="str">
        <f>IF(F37="","N/A",F37)</f>
        <v>N/A</v>
      </c>
      <c r="G38" s="13"/>
      <c r="H38" s="6"/>
    </row>
    <row r="39" spans="1:8" s="8" customFormat="1" x14ac:dyDescent="0.2">
      <c r="A39" s="3"/>
      <c r="B39" s="1"/>
      <c r="C39" s="4"/>
      <c r="D39" s="92"/>
      <c r="E39" s="93"/>
      <c r="F39" s="13"/>
      <c r="G39" s="13"/>
      <c r="H39" s="6"/>
    </row>
    <row r="40" spans="1:8" s="9" customFormat="1" ht="15" x14ac:dyDescent="0.25">
      <c r="A40" s="79" t="s">
        <v>132</v>
      </c>
      <c r="B40" s="80" t="s">
        <v>133</v>
      </c>
      <c r="C40" s="52" t="s">
        <v>322</v>
      </c>
      <c r="D40" s="81" t="s">
        <v>135</v>
      </c>
      <c r="E40" s="63" t="s">
        <v>136</v>
      </c>
      <c r="F40" s="63" t="s">
        <v>100</v>
      </c>
      <c r="G40" s="73" t="s">
        <v>323</v>
      </c>
    </row>
    <row r="41" spans="1:8" s="8" customFormat="1" ht="38.25" x14ac:dyDescent="0.2">
      <c r="A41" s="53" t="s">
        <v>349</v>
      </c>
      <c r="B41" s="76" t="s">
        <v>350</v>
      </c>
      <c r="C41" s="54" t="s">
        <v>351</v>
      </c>
      <c r="D41" s="91"/>
      <c r="E41" s="91"/>
      <c r="F41" s="75"/>
      <c r="G41" s="75">
        <v>4</v>
      </c>
      <c r="H41" s="6"/>
    </row>
    <row r="42" spans="1:8" s="8" customFormat="1" ht="25.5" x14ac:dyDescent="0.2">
      <c r="A42" s="55"/>
      <c r="B42" s="77"/>
      <c r="C42" s="54" t="s">
        <v>352</v>
      </c>
      <c r="D42" s="91"/>
      <c r="E42" s="91"/>
      <c r="F42" s="75"/>
      <c r="G42" s="75">
        <v>3</v>
      </c>
      <c r="H42" s="6"/>
    </row>
    <row r="43" spans="1:8" s="8" customFormat="1" ht="25.5" x14ac:dyDescent="0.2">
      <c r="A43" s="55"/>
      <c r="B43" s="77"/>
      <c r="C43" s="54" t="s">
        <v>353</v>
      </c>
      <c r="D43" s="91"/>
      <c r="E43" s="91"/>
      <c r="F43" s="75"/>
      <c r="G43" s="75">
        <v>2</v>
      </c>
      <c r="H43" s="6"/>
    </row>
    <row r="44" spans="1:8" s="8" customFormat="1" ht="27.75" customHeight="1" x14ac:dyDescent="0.2">
      <c r="A44" s="56"/>
      <c r="B44" s="78"/>
      <c r="C44" s="54" t="s">
        <v>354</v>
      </c>
      <c r="D44" s="91"/>
      <c r="E44" s="91"/>
      <c r="F44" s="75"/>
      <c r="G44" s="75">
        <v>1</v>
      </c>
      <c r="H44" s="6"/>
    </row>
    <row r="45" spans="1:8" s="8" customFormat="1" x14ac:dyDescent="0.2">
      <c r="A45" s="3"/>
      <c r="B45" s="1"/>
      <c r="C45" s="4"/>
      <c r="D45" s="92"/>
      <c r="E45" s="64" t="s">
        <v>330</v>
      </c>
      <c r="F45" s="62"/>
      <c r="G45" s="52"/>
    </row>
    <row r="46" spans="1:8" s="8" customFormat="1" ht="15" x14ac:dyDescent="0.2">
      <c r="A46" s="3"/>
      <c r="B46" s="1"/>
      <c r="C46" s="4"/>
      <c r="D46" s="92"/>
      <c r="E46" s="57" t="s">
        <v>100</v>
      </c>
      <c r="F46" s="134" t="str">
        <f>IF(F45="","N/A",F45)</f>
        <v>N/A</v>
      </c>
      <c r="G46" s="13"/>
      <c r="H46" s="6"/>
    </row>
    <row r="47" spans="1:8" s="9" customFormat="1" ht="15" x14ac:dyDescent="0.25">
      <c r="A47" s="50" t="s">
        <v>132</v>
      </c>
      <c r="B47" s="51" t="s">
        <v>133</v>
      </c>
      <c r="C47" s="52" t="s">
        <v>322</v>
      </c>
      <c r="D47" s="52" t="s">
        <v>135</v>
      </c>
      <c r="E47" s="63" t="s">
        <v>136</v>
      </c>
      <c r="F47" s="63" t="s">
        <v>100</v>
      </c>
      <c r="G47" s="73" t="s">
        <v>323</v>
      </c>
    </row>
    <row r="48" spans="1:8" s="8" customFormat="1" ht="25.5" x14ac:dyDescent="0.2">
      <c r="A48" s="53" t="s">
        <v>355</v>
      </c>
      <c r="B48" s="76" t="s">
        <v>356</v>
      </c>
      <c r="C48" s="76" t="s">
        <v>357</v>
      </c>
      <c r="D48" s="91"/>
      <c r="E48" s="91"/>
      <c r="F48" s="75"/>
      <c r="G48" s="75">
        <v>4</v>
      </c>
      <c r="H48" s="6"/>
    </row>
    <row r="49" spans="1:8" s="8" customFormat="1" x14ac:dyDescent="0.2">
      <c r="A49" s="55"/>
      <c r="B49" s="77"/>
      <c r="C49" s="76" t="s">
        <v>358</v>
      </c>
      <c r="D49" s="91"/>
      <c r="E49" s="91"/>
      <c r="F49" s="75"/>
      <c r="G49" s="75">
        <v>3</v>
      </c>
      <c r="H49" s="6"/>
    </row>
    <row r="50" spans="1:8" s="8" customFormat="1" ht="38.25" x14ac:dyDescent="0.2">
      <c r="A50" s="55"/>
      <c r="B50" s="77"/>
      <c r="C50" s="76" t="s">
        <v>359</v>
      </c>
      <c r="D50" s="91"/>
      <c r="E50" s="91"/>
      <c r="F50" s="75"/>
      <c r="G50" s="75">
        <v>2</v>
      </c>
      <c r="H50" s="6"/>
    </row>
    <row r="51" spans="1:8" s="8" customFormat="1" ht="25.5" x14ac:dyDescent="0.2">
      <c r="A51" s="56"/>
      <c r="B51" s="78"/>
      <c r="C51" s="54" t="s">
        <v>360</v>
      </c>
      <c r="D51" s="91"/>
      <c r="E51" s="91"/>
      <c r="F51" s="75"/>
      <c r="G51" s="75">
        <v>1</v>
      </c>
      <c r="H51" s="6"/>
    </row>
    <row r="52" spans="1:8" s="8" customFormat="1" x14ac:dyDescent="0.2">
      <c r="A52" s="3"/>
      <c r="B52" s="1"/>
      <c r="C52" s="4"/>
      <c r="D52" s="92"/>
      <c r="E52" s="64" t="s">
        <v>330</v>
      </c>
      <c r="F52" s="62"/>
      <c r="G52" s="52"/>
    </row>
    <row r="53" spans="1:8" s="8" customFormat="1" ht="15" x14ac:dyDescent="0.2">
      <c r="A53" s="3"/>
      <c r="B53" s="1"/>
      <c r="C53" s="4"/>
      <c r="D53" s="92"/>
      <c r="E53" s="57" t="s">
        <v>100</v>
      </c>
      <c r="F53" s="134" t="str">
        <f>IF(F52="","N/A",F52)</f>
        <v>N/A</v>
      </c>
      <c r="G53" s="13"/>
      <c r="H53" s="6"/>
    </row>
    <row r="54" spans="1:8" x14ac:dyDescent="0.2">
      <c r="E54" s="93"/>
      <c r="F54" s="13"/>
      <c r="G54" s="13"/>
    </row>
    <row r="55" spans="1:8" x14ac:dyDescent="0.2">
      <c r="E55" s="93"/>
      <c r="F55" s="13"/>
      <c r="G55" s="13"/>
    </row>
  </sheetData>
  <mergeCells count="5">
    <mergeCell ref="B33:B36"/>
    <mergeCell ref="B19:B22"/>
    <mergeCell ref="B26:B29"/>
    <mergeCell ref="B12:B15"/>
    <mergeCell ref="B4:B8"/>
  </mergeCells>
  <conditionalFormatting sqref="F52 F4:F9 F16 F23 F30 F37 F45">
    <cfRule type="cellIs" dxfId="747" priority="110" operator="equal">
      <formula>"N/A"</formula>
    </cfRule>
    <cfRule type="cellIs" dxfId="746" priority="111" operator="equal">
      <formula>4</formula>
    </cfRule>
    <cfRule type="cellIs" dxfId="745" priority="112" operator="greaterThanOrEqual">
      <formula>2.51</formula>
    </cfRule>
    <cfRule type="cellIs" dxfId="744" priority="113" operator="greaterThanOrEqual">
      <formula>2</formula>
    </cfRule>
    <cfRule type="cellIs" dxfId="743" priority="114" operator="greaterThanOrEqual">
      <formula>0</formula>
    </cfRule>
  </conditionalFormatting>
  <conditionalFormatting sqref="F9">
    <cfRule type="cellIs" dxfId="742" priority="105" operator="equal">
      <formula>"N/A"</formula>
    </cfRule>
    <cfRule type="cellIs" dxfId="741" priority="106" operator="equal">
      <formula>4</formula>
    </cfRule>
    <cfRule type="cellIs" dxfId="740" priority="107" operator="greaterThanOrEqual">
      <formula>2.51</formula>
    </cfRule>
    <cfRule type="cellIs" dxfId="739" priority="108" operator="greaterThanOrEqual">
      <formula>2</formula>
    </cfRule>
    <cfRule type="cellIs" dxfId="738" priority="109" operator="greaterThanOrEqual">
      <formula>0</formula>
    </cfRule>
  </conditionalFormatting>
  <conditionalFormatting sqref="F9">
    <cfRule type="cellIs" dxfId="737" priority="101" operator="equal">
      <formula>4</formula>
    </cfRule>
    <cfRule type="cellIs" dxfId="736" priority="102" operator="greaterThanOrEqual">
      <formula>2.51</formula>
    </cfRule>
    <cfRule type="cellIs" dxfId="735" priority="103" operator="greaterThanOrEqual">
      <formula>2</formula>
    </cfRule>
    <cfRule type="cellIs" dxfId="734" priority="104" operator="greaterThanOrEqual">
      <formula>0</formula>
    </cfRule>
  </conditionalFormatting>
  <conditionalFormatting sqref="F9">
    <cfRule type="cellIs" dxfId="733" priority="100" operator="equal">
      <formula>"N/A"</formula>
    </cfRule>
  </conditionalFormatting>
  <conditionalFormatting sqref="F9">
    <cfRule type="cellIs" dxfId="732" priority="96" operator="equal">
      <formula>4</formula>
    </cfRule>
    <cfRule type="cellIs" dxfId="731" priority="97" operator="greaterThanOrEqual">
      <formula>2.51</formula>
    </cfRule>
    <cfRule type="cellIs" dxfId="730" priority="98" operator="greaterThanOrEqual">
      <formula>2</formula>
    </cfRule>
    <cfRule type="cellIs" dxfId="729" priority="99" operator="greaterThanOrEqual">
      <formula>0</formula>
    </cfRule>
  </conditionalFormatting>
  <conditionalFormatting sqref="F9">
    <cfRule type="cellIs" dxfId="728" priority="95" operator="equal">
      <formula>"N/A"</formula>
    </cfRule>
  </conditionalFormatting>
  <conditionalFormatting sqref="F17">
    <cfRule type="cellIs" dxfId="727" priority="89" operator="equal">
      <formula>"N/A"</formula>
    </cfRule>
    <cfRule type="cellIs" dxfId="726" priority="90" operator="equal">
      <formula>4</formula>
    </cfRule>
    <cfRule type="cellIs" dxfId="725" priority="91" operator="greaterThanOrEqual">
      <formula>2.51</formula>
    </cfRule>
    <cfRule type="cellIs" dxfId="724" priority="92" operator="greaterThanOrEqual">
      <formula>2</formula>
    </cfRule>
    <cfRule type="cellIs" dxfId="723" priority="93" operator="greaterThanOrEqual">
      <formula>0</formula>
    </cfRule>
    <cfRule type="cellIs" dxfId="722" priority="94" stopIfTrue="1" operator="equal">
      <formula>""""""</formula>
    </cfRule>
  </conditionalFormatting>
  <conditionalFormatting sqref="F24">
    <cfRule type="cellIs" dxfId="721" priority="83" operator="equal">
      <formula>"N/A"</formula>
    </cfRule>
    <cfRule type="cellIs" dxfId="720" priority="84" operator="equal">
      <formula>4</formula>
    </cfRule>
    <cfRule type="cellIs" dxfId="719" priority="85" operator="greaterThanOrEqual">
      <formula>2.55</formula>
    </cfRule>
    <cfRule type="cellIs" dxfId="718" priority="86" operator="greaterThanOrEqual">
      <formula>2</formula>
    </cfRule>
    <cfRule type="cellIs" dxfId="717" priority="87" operator="greaterThanOrEqual">
      <formula>0</formula>
    </cfRule>
    <cfRule type="cellIs" dxfId="716" priority="88" stopIfTrue="1" operator="equal">
      <formula>""""""</formula>
    </cfRule>
  </conditionalFormatting>
  <conditionalFormatting sqref="F31">
    <cfRule type="cellIs" dxfId="715" priority="77" operator="equal">
      <formula>"N/A"</formula>
    </cfRule>
    <cfRule type="cellIs" dxfId="714" priority="78" operator="equal">
      <formula>4</formula>
    </cfRule>
    <cfRule type="cellIs" dxfId="713" priority="79" operator="greaterThanOrEqual">
      <formula>2.55</formula>
    </cfRule>
    <cfRule type="cellIs" dxfId="712" priority="80" operator="greaterThanOrEqual">
      <formula>2</formula>
    </cfRule>
    <cfRule type="cellIs" dxfId="711" priority="81" operator="greaterThanOrEqual">
      <formula>0</formula>
    </cfRule>
    <cfRule type="cellIs" dxfId="710" priority="82" stopIfTrue="1" operator="equal">
      <formula>""""""</formula>
    </cfRule>
  </conditionalFormatting>
  <conditionalFormatting sqref="F38">
    <cfRule type="cellIs" dxfId="709" priority="71" operator="equal">
      <formula>"N/A"</formula>
    </cfRule>
    <cfRule type="cellIs" dxfId="708" priority="72" operator="equal">
      <formula>4</formula>
    </cfRule>
    <cfRule type="cellIs" dxfId="707" priority="73" operator="greaterThanOrEqual">
      <formula>2.55</formula>
    </cfRule>
    <cfRule type="cellIs" dxfId="706" priority="74" operator="greaterThanOrEqual">
      <formula>2</formula>
    </cfRule>
    <cfRule type="cellIs" dxfId="705" priority="75" operator="greaterThanOrEqual">
      <formula>0</formula>
    </cfRule>
    <cfRule type="cellIs" dxfId="704" priority="76" stopIfTrue="1" operator="equal">
      <formula>""""""</formula>
    </cfRule>
  </conditionalFormatting>
  <conditionalFormatting sqref="F46">
    <cfRule type="cellIs" dxfId="703" priority="65" operator="equal">
      <formula>"N/A"</formula>
    </cfRule>
    <cfRule type="cellIs" dxfId="702" priority="66" operator="equal">
      <formula>4</formula>
    </cfRule>
    <cfRule type="cellIs" dxfId="701" priority="67" operator="greaterThanOrEqual">
      <formula>2.55</formula>
    </cfRule>
    <cfRule type="cellIs" dxfId="700" priority="68" operator="greaterThanOrEqual">
      <formula>2</formula>
    </cfRule>
    <cfRule type="cellIs" dxfId="699" priority="69" operator="greaterThanOrEqual">
      <formula>0</formula>
    </cfRule>
    <cfRule type="cellIs" dxfId="698" priority="70" stopIfTrue="1" operator="equal">
      <formula>""""""</formula>
    </cfRule>
  </conditionalFormatting>
  <conditionalFormatting sqref="F53">
    <cfRule type="cellIs" dxfId="697" priority="59" operator="equal">
      <formula>"N/A"</formula>
    </cfRule>
    <cfRule type="cellIs" dxfId="696" priority="60" operator="equal">
      <formula>4</formula>
    </cfRule>
    <cfRule type="cellIs" dxfId="695" priority="61" operator="greaterThanOrEqual">
      <formula>2.55</formula>
    </cfRule>
    <cfRule type="cellIs" dxfId="694" priority="62" operator="greaterThanOrEqual">
      <formula>2</formula>
    </cfRule>
    <cfRule type="cellIs" dxfId="693" priority="63" operator="greaterThanOrEqual">
      <formula>0</formula>
    </cfRule>
    <cfRule type="cellIs" dxfId="692" priority="64" stopIfTrue="1" operator="equal">
      <formula>""""""</formula>
    </cfRule>
  </conditionalFormatting>
  <conditionalFormatting sqref="F4:F8">
    <cfRule type="cellIs" dxfId="691" priority="55" operator="equal">
      <formula>4</formula>
    </cfRule>
    <cfRule type="cellIs" dxfId="690" priority="56" operator="greaterThan">
      <formula>2.51</formula>
    </cfRule>
    <cfRule type="cellIs" dxfId="689" priority="57" operator="greaterThan">
      <formula>1.51</formula>
    </cfRule>
    <cfRule type="cellIs" dxfId="688" priority="58" operator="greaterThanOrEqual">
      <formula>0</formula>
    </cfRule>
  </conditionalFormatting>
  <conditionalFormatting sqref="F16">
    <cfRule type="cellIs" dxfId="687" priority="51" operator="equal">
      <formula>4</formula>
    </cfRule>
    <cfRule type="cellIs" dxfId="686" priority="52" operator="greaterThan">
      <formula>2.51</formula>
    </cfRule>
    <cfRule type="cellIs" dxfId="685" priority="53" operator="greaterThan">
      <formula>1.51</formula>
    </cfRule>
    <cfRule type="cellIs" dxfId="684" priority="54" operator="greaterThanOrEqual">
      <formula>0</formula>
    </cfRule>
  </conditionalFormatting>
  <conditionalFormatting sqref="F23">
    <cfRule type="cellIs" dxfId="683" priority="47" operator="equal">
      <formula>4</formula>
    </cfRule>
    <cfRule type="cellIs" dxfId="682" priority="48" operator="greaterThan">
      <formula>2.51</formula>
    </cfRule>
    <cfRule type="cellIs" dxfId="681" priority="49" operator="greaterThan">
      <formula>1.51</formula>
    </cfRule>
    <cfRule type="cellIs" dxfId="680" priority="50" operator="greaterThanOrEqual">
      <formula>0</formula>
    </cfRule>
  </conditionalFormatting>
  <conditionalFormatting sqref="F30">
    <cfRule type="cellIs" dxfId="679" priority="43" operator="equal">
      <formula>4</formula>
    </cfRule>
    <cfRule type="cellIs" dxfId="678" priority="44" operator="greaterThan">
      <formula>2.51</formula>
    </cfRule>
    <cfRule type="cellIs" dxfId="677" priority="45" operator="greaterThan">
      <formula>1.51</formula>
    </cfRule>
    <cfRule type="cellIs" dxfId="676" priority="46" operator="greaterThanOrEqual">
      <formula>0</formula>
    </cfRule>
  </conditionalFormatting>
  <conditionalFormatting sqref="F37">
    <cfRule type="cellIs" dxfId="675" priority="39" operator="equal">
      <formula>4</formula>
    </cfRule>
    <cfRule type="cellIs" dxfId="674" priority="40" operator="greaterThan">
      <formula>2.51</formula>
    </cfRule>
    <cfRule type="cellIs" dxfId="673" priority="41" operator="greaterThan">
      <formula>1.51</formula>
    </cfRule>
    <cfRule type="cellIs" dxfId="672" priority="42" operator="greaterThanOrEqual">
      <formula>0</formula>
    </cfRule>
  </conditionalFormatting>
  <conditionalFormatting sqref="F45">
    <cfRule type="cellIs" dxfId="671" priority="35" operator="equal">
      <formula>4</formula>
    </cfRule>
    <cfRule type="cellIs" dxfId="670" priority="36" operator="greaterThan">
      <formula>2.51</formula>
    </cfRule>
    <cfRule type="cellIs" dxfId="669" priority="37" operator="greaterThan">
      <formula>1.51</formula>
    </cfRule>
    <cfRule type="cellIs" dxfId="668" priority="38" operator="greaterThanOrEqual">
      <formula>0</formula>
    </cfRule>
  </conditionalFormatting>
  <conditionalFormatting sqref="F52">
    <cfRule type="cellIs" dxfId="667" priority="31" operator="equal">
      <formula>4</formula>
    </cfRule>
    <cfRule type="cellIs" dxfId="666" priority="32" operator="greaterThan">
      <formula>2.51</formula>
    </cfRule>
    <cfRule type="cellIs" dxfId="665" priority="33" operator="greaterThan">
      <formula>1.51</formula>
    </cfRule>
    <cfRule type="cellIs" dxfId="664" priority="34" operator="greaterThanOrEqual">
      <formula>0</formula>
    </cfRule>
  </conditionalFormatting>
  <conditionalFormatting sqref="F24">
    <cfRule type="cellIs" dxfId="663" priority="25" operator="equal">
      <formula>"N/A"</formula>
    </cfRule>
    <cfRule type="cellIs" dxfId="662" priority="26" operator="equal">
      <formula>4</formula>
    </cfRule>
    <cfRule type="cellIs" dxfId="661" priority="27" operator="greaterThanOrEqual">
      <formula>2.51</formula>
    </cfRule>
    <cfRule type="cellIs" dxfId="660" priority="28" operator="greaterThanOrEqual">
      <formula>2</formula>
    </cfRule>
    <cfRule type="cellIs" dxfId="659" priority="29" operator="greaterThanOrEqual">
      <formula>0</formula>
    </cfRule>
    <cfRule type="cellIs" dxfId="658" priority="30" stopIfTrue="1" operator="equal">
      <formula>""""""</formula>
    </cfRule>
  </conditionalFormatting>
  <conditionalFormatting sqref="F31">
    <cfRule type="cellIs" dxfId="657" priority="19" operator="equal">
      <formula>"N/A"</formula>
    </cfRule>
    <cfRule type="cellIs" dxfId="656" priority="20" operator="equal">
      <formula>4</formula>
    </cfRule>
    <cfRule type="cellIs" dxfId="655" priority="21" operator="greaterThanOrEqual">
      <formula>2.51</formula>
    </cfRule>
    <cfRule type="cellIs" dxfId="654" priority="22" operator="greaterThanOrEqual">
      <formula>2</formula>
    </cfRule>
    <cfRule type="cellIs" dxfId="653" priority="23" operator="greaterThanOrEqual">
      <formula>0</formula>
    </cfRule>
    <cfRule type="cellIs" dxfId="652" priority="24" stopIfTrue="1" operator="equal">
      <formula>""""""</formula>
    </cfRule>
  </conditionalFormatting>
  <conditionalFormatting sqref="F46">
    <cfRule type="cellIs" dxfId="651" priority="13" operator="equal">
      <formula>"N/A"</formula>
    </cfRule>
    <cfRule type="cellIs" dxfId="650" priority="14" operator="equal">
      <formula>4</formula>
    </cfRule>
    <cfRule type="cellIs" dxfId="649" priority="15" operator="greaterThanOrEqual">
      <formula>2.51</formula>
    </cfRule>
    <cfRule type="cellIs" dxfId="648" priority="16" operator="greaterThanOrEqual">
      <formula>2</formula>
    </cfRule>
    <cfRule type="cellIs" dxfId="647" priority="17" operator="greaterThanOrEqual">
      <formula>0</formula>
    </cfRule>
    <cfRule type="cellIs" dxfId="646" priority="18" stopIfTrue="1" operator="equal">
      <formula>""""""</formula>
    </cfRule>
  </conditionalFormatting>
  <conditionalFormatting sqref="F53">
    <cfRule type="cellIs" dxfId="645" priority="7" operator="equal">
      <formula>"N/A"</formula>
    </cfRule>
    <cfRule type="cellIs" dxfId="644" priority="8" operator="equal">
      <formula>4</formula>
    </cfRule>
    <cfRule type="cellIs" dxfId="643" priority="9" operator="greaterThanOrEqual">
      <formula>2.51</formula>
    </cfRule>
    <cfRule type="cellIs" dxfId="642" priority="10" operator="greaterThanOrEqual">
      <formula>2</formula>
    </cfRule>
    <cfRule type="cellIs" dxfId="641" priority="11" operator="greaterThanOrEqual">
      <formula>0</formula>
    </cfRule>
    <cfRule type="cellIs" dxfId="640" priority="12" stopIfTrue="1" operator="equal">
      <formula>""""""</formula>
    </cfRule>
  </conditionalFormatting>
  <conditionalFormatting sqref="F38">
    <cfRule type="cellIs" dxfId="639" priority="1" operator="equal">
      <formula>"N/A"</formula>
    </cfRule>
    <cfRule type="cellIs" dxfId="638" priority="2" operator="equal">
      <formula>4</formula>
    </cfRule>
    <cfRule type="cellIs" dxfId="637" priority="3" operator="greaterThanOrEqual">
      <formula>2.51</formula>
    </cfRule>
    <cfRule type="cellIs" dxfId="636" priority="4" operator="greaterThanOrEqual">
      <formula>2</formula>
    </cfRule>
    <cfRule type="cellIs" dxfId="635" priority="5" operator="greaterThanOrEqual">
      <formula>0</formula>
    </cfRule>
    <cfRule type="cellIs" dxfId="634" priority="6" stopIfTrue="1" operator="equal">
      <formula>""""""</formula>
    </cfRule>
  </conditionalFormatting>
  <pageMargins left="0.7" right="0.7" top="0.75" bottom="0.75" header="0.3" footer="0.3"/>
  <pageSetup scale="89" fitToHeight="7" orientation="portrait" r:id="rId1"/>
  <headerFooter>
    <oddFooter>&amp;L&amp;8AE-PSOS-FR-08-E / Rev 2.0
(01-Apr-2022)&amp;R&amp;8Page &amp;P of &amp;N&amp;C&amp;"Calibri"&amp;11&amp;K000000&amp;"Calibri,Regular"&amp;8&amp;K000000Adient plc
Proprietary and Confidential_x000D_&amp;1#&amp;"Calibri"&amp;10&amp;K000000Adient – INTERNAL</oddFooter>
  </headerFooter>
  <rowBreaks count="1" manualBreakCount="1">
    <brk id="31" max="16383" man="1"/>
  </rowBreaks>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800-000000000000}">
          <x14:formula1>
            <xm:f>Settings!$A$2:$A$6</xm:f>
          </x14:formula1>
          <xm:sqref>F4:F8 F16 F23 F30 F37 F45 F52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1DCC54E01E5F4FB0F498065CCA3B92" ma:contentTypeVersion="25" ma:contentTypeDescription="Create a new document." ma:contentTypeScope="" ma:versionID="718e4153bb9c9a7b058698fee6731eba">
  <xsd:schema xmlns:xsd="http://www.w3.org/2001/XMLSchema" xmlns:xs="http://www.w3.org/2001/XMLSchema" xmlns:p="http://schemas.microsoft.com/office/2006/metadata/properties" xmlns:ns1="3018d8e0-b985-4d73-932c-5a567278d236" xmlns:ns3="120ec492-ad32-4034-b540-1aecbff3b792" xmlns:ns4="2684df7c-cf2d-4173-9ee1-5cc61536425f" xmlns:ns5="a5a16fed-3cb8-45ea-9744-ba0aeadce716" targetNamespace="http://schemas.microsoft.com/office/2006/metadata/properties" ma:root="true" ma:fieldsID="5c19d39fa93980b0c287ce13618a6aa9" ns1:_="" ns3:_="" ns4:_="" ns5:_="">
    <xsd:import namespace="3018d8e0-b985-4d73-932c-5a567278d236"/>
    <xsd:import namespace="120ec492-ad32-4034-b540-1aecbff3b792"/>
    <xsd:import namespace="2684df7c-cf2d-4173-9ee1-5cc61536425f"/>
    <xsd:import namespace="a5a16fed-3cb8-45ea-9744-ba0aeadce716"/>
    <xsd:element name="properties">
      <xsd:complexType>
        <xsd:sequence>
          <xsd:element name="documentManagement">
            <xsd:complexType>
              <xsd:all>
                <xsd:element ref="ns1:Order0" minOccurs="0"/>
                <xsd:element ref="ns1:Document_x0020_number"/>
                <xsd:element ref="ns1:Revision_x0020_level"/>
                <xsd:element ref="ns1:Revision_x0020_date"/>
                <xsd:element ref="ns1:BOS_x0020_document_x0020_type"/>
                <xsd:element ref="ns1:Section"/>
                <xsd:element ref="ns1:Product_x0020_group"/>
                <xsd:element ref="ns1:Language"/>
                <xsd:element ref="ns4:SharedWithUsers" minOccurs="0"/>
                <xsd:element ref="ns4:SharedWithDetails" minOccurs="0"/>
                <xsd:element ref="ns3:TaxKeywordTaxHTField" minOccurs="0"/>
                <xsd:element ref="ns5:TaxCatchAll" minOccurs="0"/>
                <xsd:element ref="ns4:LastSharedByUser" minOccurs="0"/>
                <xsd:element ref="ns4:LastSharedByTime" minOccurs="0"/>
                <xsd:element ref="ns1:Archived_x003f_" minOccurs="0"/>
                <xsd:element ref="ns1:Archival_x0020_date" minOccurs="0"/>
                <xsd:element ref="ns1:MediaServiceMetadata" minOccurs="0"/>
                <xsd:element ref="ns1:MediaServiceFastMetadata" minOccurs="0"/>
                <xsd:element ref="ns1:MediaServiceEventHashCode" minOccurs="0"/>
                <xsd:element ref="ns1: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18d8e0-b985-4d73-932c-5a567278d236" elementFormDefault="qualified">
    <xsd:import namespace="http://schemas.microsoft.com/office/2006/documentManagement/types"/>
    <xsd:import namespace="http://schemas.microsoft.com/office/infopath/2007/PartnerControls"/>
    <xsd:element name="Order0" ma:index="0" nillable="true" ma:displayName="Order" ma:decimals="0" ma:internalName="Order0">
      <xsd:simpleType>
        <xsd:restriction base="dms:Number"/>
      </xsd:simpleType>
    </xsd:element>
    <xsd:element name="Document_x0020_number" ma:index="2" ma:displayName="Document number" ma:indexed="true" ma:internalName="Document_x0020_number">
      <xsd:simpleType>
        <xsd:restriction base="dms:Text">
          <xsd:maxLength value="255"/>
        </xsd:restriction>
      </xsd:simpleType>
    </xsd:element>
    <xsd:element name="Revision_x0020_level" ma:index="3" ma:displayName="Revision level" ma:decimals="1" ma:internalName="Revision_x0020_level">
      <xsd:simpleType>
        <xsd:restriction base="dms:Number"/>
      </xsd:simpleType>
    </xsd:element>
    <xsd:element name="Revision_x0020_date" ma:index="4" ma:displayName="Revision date" ma:format="DateOnly" ma:indexed="true" ma:internalName="Revision_x0020_date">
      <xsd:simpleType>
        <xsd:restriction base="dms:DateTime"/>
      </xsd:simpleType>
    </xsd:element>
    <xsd:element name="BOS_x0020_document_x0020_type" ma:index="5" ma:displayName="BOS document type" ma:format="Dropdown" ma:indexed="true" ma:internalName="BOS_x0020_document_x0020_type">
      <xsd:simpleType>
        <xsd:restriction base="dms:Choice">
          <xsd:enumeration value="Checklist"/>
          <xsd:enumeration value="Form"/>
          <xsd:enumeration value="Guideline"/>
          <xsd:enumeration value="Policy"/>
          <xsd:enumeration value="Procedure"/>
          <xsd:enumeration value="Specification"/>
          <xsd:enumeration value="Standard"/>
          <xsd:enumeration value="Work instruction"/>
        </xsd:restriction>
      </xsd:simpleType>
    </xsd:element>
    <xsd:element name="Section" ma:index="6" ma:displayName="Section" ma:format="Dropdown" ma:indexed="true" ma:internalName="Section">
      <xsd:simpleType>
        <xsd:restriction base="dms:Choice">
          <xsd:enumeration value="LOS Group"/>
          <xsd:enumeration value="LOS Management"/>
          <xsd:enumeration value="LOS Finance"/>
          <xsd:enumeration value="LOS EHS &amp; E"/>
          <xsd:enumeration value="LOS Human Resources"/>
          <xsd:enumeration value="LOS Information Technology"/>
          <xsd:enumeration value="LOS Legal"/>
          <xsd:enumeration value="PLUS"/>
          <xsd:enumeration value="PLUS (Product Development)"/>
          <xsd:enumeration value="PLUS (Product Launch)"/>
          <xsd:enumeration value="PLUS (Product Safety)"/>
          <xsd:enumeration value="POS"/>
          <xsd:enumeration value="PSOS (Procurement)"/>
          <xsd:enumeration value="PSOS (SCM)"/>
          <xsd:enumeration value="MOS"/>
          <xsd:enumeration value="BOS Policy"/>
          <xsd:enumeration value="BOS Resources"/>
        </xsd:restriction>
      </xsd:simpleType>
    </xsd:element>
    <xsd:element name="Product_x0020_group" ma:index="7" ma:displayName="Product group" ma:default="Adient" ma:format="Dropdown" ma:indexed="true" ma:internalName="Product_x0020_group">
      <xsd:simpleType>
        <xsd:restriction base="dms:Choice">
          <xsd:enumeration value="Adient"/>
          <xsd:enumeration value="Seating"/>
          <xsd:enumeration value="Complete Seat"/>
          <xsd:enumeration value="Fabrics"/>
          <xsd:enumeration value="Foam"/>
          <xsd:enumeration value="Metals"/>
          <xsd:enumeration value="Trim"/>
          <xsd:enumeration value="Specialty Seating"/>
        </xsd:restriction>
      </xsd:simpleType>
    </xsd:element>
    <xsd:element name="Language" ma:index="8" ma:displayName="Language" ma:format="Dropdown" ma:indexed="true" ma:internalName="Language">
      <xsd:simpleType>
        <xsd:restriction base="dms:Choice">
          <xsd:enumeration value="English"/>
          <xsd:enumeration value="Bulgarian"/>
          <xsd:enumeration value="Chinese"/>
          <xsd:enumeration value="Czech"/>
          <xsd:enumeration value="Dutch"/>
          <xsd:enumeration value="French"/>
          <xsd:enumeration value="German"/>
          <xsd:enumeration value="Greek"/>
          <xsd:enumeration value="Gujarati"/>
          <xsd:enumeration value="Hindi"/>
          <xsd:enumeration value="Hungarian"/>
          <xsd:enumeration value="Indonesian"/>
          <xsd:enumeration value="Italian"/>
          <xsd:enumeration value="Japanese"/>
          <xsd:enumeration value="Kannada"/>
          <xsd:enumeration value="Korean"/>
          <xsd:enumeration value="Macedonian"/>
          <xsd:enumeration value="Malay"/>
          <xsd:enumeration value="Marathi"/>
          <xsd:enumeration value="Polish"/>
          <xsd:enumeration value="Portuguese (Americas)"/>
          <xsd:enumeration value="Romanian"/>
          <xsd:enumeration value="Russian"/>
          <xsd:enumeration value="Serbian"/>
          <xsd:enumeration value="Slovak"/>
          <xsd:enumeration value="Slovenian"/>
          <xsd:enumeration value="Spanish (Americas)"/>
          <xsd:enumeration value="Spanish (Europe)"/>
          <xsd:enumeration value="Swedish"/>
          <xsd:enumeration value="Tamil"/>
          <xsd:enumeration value="Thai"/>
          <xsd:enumeration value="Turkish"/>
          <xsd:enumeration value="Ukrainian"/>
          <xsd:enumeration value="Vietnamese"/>
        </xsd:restriction>
      </xsd:simpleType>
    </xsd:element>
    <xsd:element name="Archived_x003f_" ma:index="23" nillable="true" ma:displayName="Archived?" ma:default="0" ma:indexed="true" ma:internalName="Archived_x003f_">
      <xsd:simpleType>
        <xsd:restriction base="dms:Boolean"/>
      </xsd:simpleType>
    </xsd:element>
    <xsd:element name="Archival_x0020_date" ma:index="24" nillable="true" ma:displayName="Archival date" ma:format="DateOnly" ma:indexed="true" ma:internalName="Archival_x0020_date">
      <xsd:simpleType>
        <xsd:restriction base="dms:DateTime"/>
      </xsd:simpleType>
    </xsd:element>
    <xsd:element name="MediaServiceMetadata" ma:index="25" nillable="true" ma:displayName="MediaServiceMetadata" ma:description="" ma:hidden="true" ma:internalName="MediaServiceMetadata" ma:readOnly="true">
      <xsd:simpleType>
        <xsd:restriction base="dms:Note"/>
      </xsd:simpleType>
    </xsd:element>
    <xsd:element name="MediaServiceFastMetadata" ma:index="26" nillable="true" ma:displayName="MediaServiceFastMetadata" ma:description="" ma:hidden="true" ma:internalName="MediaServiceFastMetadata" ma:readOnly="true">
      <xsd:simpleType>
        <xsd:restriction base="dms:Note"/>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GenerationTime" ma:index="28"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0ec492-ad32-4034-b540-1aecbff3b792" elementFormDefault="qualified">
    <xsd:import namespace="http://schemas.microsoft.com/office/2006/documentManagement/types"/>
    <xsd:import namespace="http://schemas.microsoft.com/office/infopath/2007/PartnerControls"/>
    <xsd:element name="TaxKeywordTaxHTField" ma:index="18" nillable="true" ma:taxonomy="true" ma:internalName="TaxKeywordTaxHTField" ma:taxonomyFieldName="TaxKeyword" ma:displayName="Enterprise Keywords" ma:fieldId="{23f27201-bee3-471e-b2e7-b64fd8b7ca38}" ma:taxonomyMulti="true" ma:sspId="9526fc05-8f87-4b41-a902-b7c5639a3657"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684df7c-cf2d-4173-9ee1-5cc61536425f" elementFormDefault="qualified">
    <xsd:import namespace="http://schemas.microsoft.com/office/2006/documentManagement/types"/>
    <xsd:import namespace="http://schemas.microsoft.com/office/infopath/2007/PartnerControls"/>
    <xsd:element name="SharedWithUsers" ma:index="15"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description="" ma:internalName="SharedWithDetails" ma:readOnly="true">
      <xsd:simpleType>
        <xsd:restriction base="dms:Note">
          <xsd:maxLength value="255"/>
        </xsd:restriction>
      </xsd:simpleType>
    </xsd:element>
    <xsd:element name="LastSharedByUser" ma:index="21" nillable="true" ma:displayName="Last Shared By User" ma:description="" ma:internalName="LastSharedByUser" ma:readOnly="true">
      <xsd:simpleType>
        <xsd:restriction base="dms:Note">
          <xsd:maxLength value="255"/>
        </xsd:restriction>
      </xsd:simpleType>
    </xsd:element>
    <xsd:element name="LastSharedByTime" ma:index="2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5a16fed-3cb8-45ea-9744-ba0aeadce716" elementFormDefault="qualified">
    <xsd:import namespace="http://schemas.microsoft.com/office/2006/documentManagement/types"/>
    <xsd:import namespace="http://schemas.microsoft.com/office/infopath/2007/PartnerControls"/>
    <xsd:element name="TaxCatchAll" ma:index="19" nillable="true" ma:displayName="Taxonomy Catch All Column" ma:description="" ma:hidden="true" ma:list="{7bb20f39-f4a6-410f-a5c8-f80165811286}" ma:internalName="TaxCatchAll" ma:showField="CatchAllData" ma:web="12956d23-c872-40d5-804e-3b6e5497a2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BOS_x0020_document_x0020_type xmlns="3018d8e0-b985-4d73-932c-5a567278d236">Form</BOS_x0020_document_x0020_type>
    <TaxCatchAll xmlns="a5a16fed-3cb8-45ea-9744-ba0aeadce716" xsi:nil="true"/>
    <Document_x0020_number xmlns="3018d8e0-b985-4d73-932c-5a567278d236">AE-PSOS-FR-08-E</Document_x0020_number>
    <Language xmlns="3018d8e0-b985-4d73-932c-5a567278d236">English</Language>
    <Section xmlns="3018d8e0-b985-4d73-932c-5a567278d236">PSOS (Procurement)</Section>
    <Revision_x0020_date xmlns="3018d8e0-b985-4d73-932c-5a567278d236">2022-04-01T05:00:00+00:00</Revision_x0020_date>
    <Revision_x0020_level xmlns="3018d8e0-b985-4d73-932c-5a567278d236">2</Revision_x0020_level>
    <Order0 xmlns="3018d8e0-b985-4d73-932c-5a567278d236" xsi:nil="true"/>
    <TaxKeywordTaxHTField xmlns="120ec492-ad32-4034-b540-1aecbff3b792">
      <Terms xmlns="http://schemas.microsoft.com/office/infopath/2007/PartnerControls"/>
    </TaxKeywordTaxHTField>
    <Product_x0020_group xmlns="3018d8e0-b985-4d73-932c-5a567278d236">Adient</Product_x0020_group>
    <Archived_x003f_ xmlns="3018d8e0-b985-4d73-932c-5a567278d236">false</Archived_x003f_>
    <Archival_x0020_date xmlns="3018d8e0-b985-4d73-932c-5a567278d236" xsi:nil="true"/>
  </documentManagement>
</p:properties>
</file>

<file path=customXml/itemProps1.xml><?xml version="1.0" encoding="utf-8"?>
<ds:datastoreItem xmlns:ds="http://schemas.openxmlformats.org/officeDocument/2006/customXml" ds:itemID="{3F40E302-A709-4A8D-BE2C-07AC38C704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18d8e0-b985-4d73-932c-5a567278d236"/>
    <ds:schemaRef ds:uri="120ec492-ad32-4034-b540-1aecbff3b792"/>
    <ds:schemaRef ds:uri="2684df7c-cf2d-4173-9ee1-5cc61536425f"/>
    <ds:schemaRef ds:uri="a5a16fed-3cb8-45ea-9744-ba0aeadce7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A70715-8B3B-41BE-902D-51569B38459B}">
  <ds:schemaRefs>
    <ds:schemaRef ds:uri="http://schemas.microsoft.com/sharepoint/v3/contenttype/forms"/>
  </ds:schemaRefs>
</ds:datastoreItem>
</file>

<file path=customXml/itemProps3.xml><?xml version="1.0" encoding="utf-8"?>
<ds:datastoreItem xmlns:ds="http://schemas.openxmlformats.org/officeDocument/2006/customXml" ds:itemID="{D1E803F6-2B24-46C7-9DA6-3AA87B974248}">
  <ds:schemaRefs>
    <ds:schemaRef ds:uri="http://schemas.microsoft.com/office/2006/metadata/properties"/>
    <ds:schemaRef ds:uri="http://schemas.microsoft.com/office/infopath/2007/PartnerControls"/>
    <ds:schemaRef ds:uri="3018d8e0-b985-4d73-932c-5a567278d236"/>
    <ds:schemaRef ds:uri="a5a16fed-3cb8-45ea-9744-ba0aeadce716"/>
    <ds:schemaRef ds:uri="120ec492-ad32-4034-b540-1aecbff3b79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Change Log</vt:lpstr>
      <vt:lpstr>Instructions</vt:lpstr>
      <vt:lpstr>SAS Coversheet</vt:lpstr>
      <vt:lpstr>Summary</vt:lpstr>
      <vt:lpstr>Scoring-Instructions</vt:lpstr>
      <vt:lpstr>A Leadership_Management</vt:lpstr>
      <vt:lpstr>B HR-Personnel</vt:lpstr>
      <vt:lpstr>C Program Execution</vt:lpstr>
      <vt:lpstr>D Lean-Continuous Imp-Methods</vt:lpstr>
      <vt:lpstr>E Production-Material Flow</vt:lpstr>
      <vt:lpstr>F Quality</vt:lpstr>
      <vt:lpstr>G Supply Chain-Logistics</vt:lpstr>
      <vt:lpstr>H Purchasing_Procurement</vt:lpstr>
      <vt:lpstr>Settings</vt:lpstr>
      <vt:lpstr>'Change Log'!Print_Area</vt:lpstr>
      <vt:lpstr>'Scoring-Instructions'!Print_Area</vt:lpstr>
      <vt:lpstr>'A Leadership_Management'!Print_Titles</vt:lpstr>
      <vt:lpstr>'B HR-Personnel'!Print_Titles</vt:lpstr>
      <vt:lpstr>'C Program Execution'!Print_Titles</vt:lpstr>
      <vt:lpstr>'D Lean-Continuous Imp-Methods'!Print_Titles</vt:lpstr>
      <vt:lpstr>'E Production-Material Flow'!Print_Titles</vt:lpstr>
      <vt:lpstr>'F Quality'!Print_Titles</vt:lpstr>
      <vt:lpstr>'G Supply Chain-Logistics'!Print_Titles</vt:lpstr>
      <vt:lpstr>'H Purchasing_Procurement'!Print_Titles</vt:lpstr>
    </vt:vector>
  </TitlesOfParts>
  <Manager/>
  <Company>Johnson Controls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Carole Muraske</dc:creator>
  <cp:keywords/>
  <dc:description>Password protection for sheets:"SAS"</dc:description>
  <cp:lastModifiedBy>Iva Georgieva-Kitzing</cp:lastModifiedBy>
  <cp:revision/>
  <cp:lastPrinted>2022-03-29T14:31:44Z</cp:lastPrinted>
  <dcterms:created xsi:type="dcterms:W3CDTF">2010-06-16T11:55:50Z</dcterms:created>
  <dcterms:modified xsi:type="dcterms:W3CDTF">2022-04-08T07:50:32Z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0x0101004D1DCC54E01E5F4FB0F498065CCA3B92</vt:lpwstr>
  </property>
  <property fmtid="{D5CDD505-2E9C-101B-9397-08002B2CF9AE}" pid="3" name="TaxKeyword">
    <vt:lpwstr/>
  </property>
  <property fmtid="{D5CDD505-2E9C-101B-9397-08002B2CF9AE}" pid="4" name="MSIP_Label_f5210792-6e5f-4945-9946-e33b2c1b77aa_Enabled">
    <vt:lpwstr>True</vt:lpwstr>
  </property>
  <property fmtid="{D5CDD505-2E9C-101B-9397-08002B2CF9AE}" pid="5" name="MSIP_Label_f5210792-6e5f-4945-9946-e33b2c1b77aa_SiteId">
    <vt:lpwstr>21f195bc-13e5-4339-82ea-ef8b8ecdd0a9</vt:lpwstr>
  </property>
  <property fmtid="{D5CDD505-2E9C-101B-9397-08002B2CF9AE}" pid="6" name="MSIP_Label_f5210792-6e5f-4945-9946-e33b2c1b77aa_Ref">
    <vt:lpwstr>https://api.informationprotection.azure.com/api/21f195bc-13e5-4339-82ea-ef8b8ecdd0a9</vt:lpwstr>
  </property>
  <property fmtid="{D5CDD505-2E9C-101B-9397-08002B2CF9AE}" pid="7" name="MSIP_Label_f5210792-6e5f-4945-9946-e33b2c1b77aa_SetBy">
    <vt:lpwstr>ajonesro@adient.com</vt:lpwstr>
  </property>
  <property fmtid="{D5CDD505-2E9C-101B-9397-08002B2CF9AE}" pid="8" name="MSIP_Label_f5210792-6e5f-4945-9946-e33b2c1b77aa_SetDate">
    <vt:lpwstr>2018-02-15T15:47:07.6016869-05:00</vt:lpwstr>
  </property>
  <property fmtid="{D5CDD505-2E9C-101B-9397-08002B2CF9AE}" pid="9" name="MSIP_Label_f5210792-6e5f-4945-9946-e33b2c1b77aa_Name">
    <vt:lpwstr>Internal</vt:lpwstr>
  </property>
  <property fmtid="{D5CDD505-2E9C-101B-9397-08002B2CF9AE}" pid="10" name="MSIP_Label_f5210792-6e5f-4945-9946-e33b2c1b77aa_Application">
    <vt:lpwstr>Microsoft Azure Information Protection</vt:lpwstr>
  </property>
  <property fmtid="{D5CDD505-2E9C-101B-9397-08002B2CF9AE}" pid="11" name="MSIP_Label_f5210792-6e5f-4945-9946-e33b2c1b77aa_Extended_MSFT_Method">
    <vt:lpwstr>Automatic</vt:lpwstr>
  </property>
  <property fmtid="{D5CDD505-2E9C-101B-9397-08002B2CF9AE}" pid="12" name="MSIP_Label_dd77c177-921f-4c67-aad2-9844fb8189cd_Enabled">
    <vt:lpwstr>true</vt:lpwstr>
  </property>
  <property fmtid="{D5CDD505-2E9C-101B-9397-08002B2CF9AE}" pid="13" name="MSIP_Label_dd77c177-921f-4c67-aad2-9844fb8189cd_SetDate">
    <vt:lpwstr>2022-04-08T07:50:28Z</vt:lpwstr>
  </property>
  <property fmtid="{D5CDD505-2E9C-101B-9397-08002B2CF9AE}" pid="14" name="MSIP_Label_dd77c177-921f-4c67-aad2-9844fb8189cd_Method">
    <vt:lpwstr>Standard</vt:lpwstr>
  </property>
  <property fmtid="{D5CDD505-2E9C-101B-9397-08002B2CF9AE}" pid="15" name="MSIP_Label_dd77c177-921f-4c67-aad2-9844fb8189cd_Name">
    <vt:lpwstr>dd77c177-921f-4c67-aad2-9844fb8189cd</vt:lpwstr>
  </property>
  <property fmtid="{D5CDD505-2E9C-101B-9397-08002B2CF9AE}" pid="16" name="MSIP_Label_dd77c177-921f-4c67-aad2-9844fb8189cd_SiteId">
    <vt:lpwstr>21f195bc-13e5-4339-82ea-ef8b8ecdd0a9</vt:lpwstr>
  </property>
  <property fmtid="{D5CDD505-2E9C-101B-9397-08002B2CF9AE}" pid="17" name="MSIP_Label_dd77c177-921f-4c67-aad2-9844fb8189cd_ActionId">
    <vt:lpwstr>eb245eab-dbbb-4b79-9250-fa494b64c766</vt:lpwstr>
  </property>
  <property fmtid="{D5CDD505-2E9C-101B-9397-08002B2CF9AE}" pid="18" name="MSIP_Label_dd77c177-921f-4c67-aad2-9844fb8189cd_ContentBits">
    <vt:lpwstr>2</vt:lpwstr>
  </property>
</Properties>
</file>